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4000" windowHeight="9045" tabRatio="838" firstSheet="1" activeTab="8"/>
  </bookViews>
  <sheets>
    <sheet name="GnlVeri" sheetId="9" state="hidden" r:id="rId1"/>
    <sheet name="KÜNYE - 1" sheetId="2" r:id="rId2"/>
    <sheet name="KÜNYE - 2" sheetId="3" r:id="rId3"/>
    <sheet name="İHALE" sheetId="4" r:id="rId4"/>
    <sheet name="FİNANS" sheetId="5" r:id="rId5"/>
    <sheet name="DEĞERLENDİRME" sheetId="6" r:id="rId6"/>
    <sheet name="İZLEME RAPORU (Otomatik)" sheetId="7" r:id="rId7"/>
    <sheet name="DÖNEM RAPORU" sheetId="8" r:id="rId8"/>
    <sheet name="YATIRIM TEKLİFLERİ RAPORU" sheetId="10" r:id="rId9"/>
  </sheets>
  <definedNames>
    <definedName name="_xlnm.Print_Area" localSheetId="5">DEĞERLENDİRME!$B$1:$E$102</definedName>
    <definedName name="_xlnm.Print_Area" localSheetId="7">'DÖNEM RAPORU'!$A$1:$I$38</definedName>
    <definedName name="_xlnm.Print_Area" localSheetId="4">FİNANS!$B$1:$J$102</definedName>
    <definedName name="_xlnm.Print_Area" localSheetId="0">GnlVeri!$A$1:$Y$41</definedName>
    <definedName name="_xlnm.Print_Area" localSheetId="3">İHALE!$B$1:$I$102</definedName>
    <definedName name="_xlnm.Print_Area" localSheetId="6">'İZLEME RAPORU (Otomatik)'!$B$1:$O$109</definedName>
    <definedName name="_xlnm.Print_Area" localSheetId="1">'KÜNYE - 1'!$B$1:$L$102</definedName>
    <definedName name="_xlnm.Print_Area" localSheetId="2">'KÜNYE - 2'!$B$1:$I$102</definedName>
    <definedName name="_xlnm.Print_Area" localSheetId="8">'YATIRIM TEKLİFLERİ RAPORU'!$B$1:$R$36</definedName>
    <definedName name="_xlnm.Print_Titles" localSheetId="8">'YATIRIM TEKLİFLERİ RAPORU'!$1:$1</definedName>
    <definedName name="Z_1594E04C_04BF_4DD4_AFBB_2BFE2532C2F2_.wvu.PrintArea" localSheetId="5" hidden="1">DEĞERLENDİRME!$B$1:$E$20</definedName>
    <definedName name="Z_1594E04C_04BF_4DD4_AFBB_2BFE2532C2F2_.wvu.PrintArea" localSheetId="7" hidden="1">'DÖNEM RAPORU'!$A$1:$I$38</definedName>
    <definedName name="Z_1594E04C_04BF_4DD4_AFBB_2BFE2532C2F2_.wvu.PrintArea" localSheetId="4" hidden="1">FİNANS!$B$1:$I$20</definedName>
    <definedName name="Z_1594E04C_04BF_4DD4_AFBB_2BFE2532C2F2_.wvu.PrintArea" localSheetId="3" hidden="1">İHALE!$B$1:$I$20</definedName>
    <definedName name="Z_1594E04C_04BF_4DD4_AFBB_2BFE2532C2F2_.wvu.PrintArea" localSheetId="6" hidden="1">'İZLEME RAPORU (Otomatik)'!$B$1:$O$109</definedName>
    <definedName name="Z_1594E04C_04BF_4DD4_AFBB_2BFE2532C2F2_.wvu.PrintArea" localSheetId="1" hidden="1">'KÜNYE - 1'!$B$1:$L$82</definedName>
    <definedName name="Z_1594E04C_04BF_4DD4_AFBB_2BFE2532C2F2_.wvu.PrintArea" localSheetId="2" hidden="1">'KÜNYE - 2'!$B$1:$I$102</definedName>
    <definedName name="Z_1594E04C_04BF_4DD4_AFBB_2BFE2532C2F2_.wvu.Rows" localSheetId="2" hidden="1">'KÜNYE - 2'!$33:$102</definedName>
    <definedName name="Z_20D5E244_3713_428C_8C16_831AC7713271_.wvu.PrintArea" localSheetId="0" hidden="1">GnlVeri!$A$1:$J$35</definedName>
    <definedName name="Z_20D5E244_3713_428C_8C16_831AC7713271_.wvu.PrintArea" localSheetId="8" hidden="1">'YATIRIM TEKLİFLERİ RAPORU'!$B$1:$R$36</definedName>
    <definedName name="Z_20D5E244_3713_428C_8C16_831AC7713271_.wvu.PrintTitles" localSheetId="8" hidden="1">'YATIRIM TEKLİFLERİ RAPORU'!$1:$1</definedName>
    <definedName name="Z_20D5E244_3713_428C_8C16_831AC7713271_.wvu.Rows" localSheetId="8" hidden="1">'YATIRIM TEKLİFLERİ RAPORU'!$35:$35,'YATIRIM TEKLİFLERİ RAPORU'!#REF!,'YATIRIM TEKLİFLERİ RAPORU'!#REF!,'YATIRIM TEKLİFLERİ RAPORU'!#REF!,'YATIRIM TEKLİFLERİ RAPORU'!#REF!,'YATIRIM TEKLİFLERİ RAPORU'!#REF!</definedName>
    <definedName name="Z_4C86CD96_2682_4B20_A9DE_D020304DD810_.wvu.PrintArea" localSheetId="8" hidden="1">'YATIRIM TEKLİFLERİ RAPORU'!$B$1:$R$36</definedName>
    <definedName name="Z_4C86CD96_2682_4B20_A9DE_D020304DD810_.wvu.PrintTitles" localSheetId="8" hidden="1">'YATIRIM TEKLİFLERİ RAPORU'!$1:$1</definedName>
    <definedName name="Z_4C86CD96_2682_4B20_A9DE_D020304DD810_.wvu.Rows" localSheetId="8" hidden="1">'YATIRIM TEKLİFLERİ RAPORU'!$35:$35,'YATIRIM TEKLİFLERİ RAPORU'!#REF!,'YATIRIM TEKLİFLERİ RAPORU'!#REF!,'YATIRIM TEKLİFLERİ RAPORU'!#REF!,'YATIRIM TEKLİFLERİ RAPORU'!#REF!,'YATIRIM TEKLİFLERİ RAPORU'!#REF!</definedName>
    <definedName name="Z_5177C097_D0C0_4EAC_891F_5482BC27D0BE_.wvu.PrintArea" localSheetId="8" hidden="1">'YATIRIM TEKLİFLERİ RAPORU'!$B$1:$R$36</definedName>
    <definedName name="Z_5177C097_D0C0_4EAC_891F_5482BC27D0BE_.wvu.PrintTitles" localSheetId="8" hidden="1">'YATIRIM TEKLİFLERİ RAPORU'!$1:$1</definedName>
    <definedName name="Z_5177C097_D0C0_4EAC_891F_5482BC27D0BE_.wvu.Rows" localSheetId="8" hidden="1">'YATIRIM TEKLİFLERİ RAPORU'!$35:$35,'YATIRIM TEKLİFLERİ RAPORU'!#REF!,'YATIRIM TEKLİFLERİ RAPORU'!#REF!,'YATIRIM TEKLİFLERİ RAPORU'!#REF!,'YATIRIM TEKLİFLERİ RAPORU'!#REF!,'YATIRIM TEKLİFLERİ RAPORU'!#REF!</definedName>
    <definedName name="Z_58E3111A_4570_427B_A1AF_A78205DBD695_.wvu.PrintArea" localSheetId="8" hidden="1">'YATIRIM TEKLİFLERİ RAPORU'!$B$1:$R$36</definedName>
    <definedName name="Z_58E3111A_4570_427B_A1AF_A78205DBD695_.wvu.PrintTitles" localSheetId="8" hidden="1">'YATIRIM TEKLİFLERİ RAPORU'!$1:$1</definedName>
    <definedName name="Z_58E3111A_4570_427B_A1AF_A78205DBD695_.wvu.Rows" localSheetId="8" hidden="1">'YATIRIM TEKLİFLERİ RAPORU'!$35:$35,'YATIRIM TEKLİFLERİ RAPORU'!#REF!,'YATIRIM TEKLİFLERİ RAPORU'!#REF!,'YATIRIM TEKLİFLERİ RAPORU'!#REF!,'YATIRIM TEKLİFLERİ RAPORU'!#REF!,'YATIRIM TEKLİFLERİ RAPORU'!#REF!</definedName>
    <definedName name="Z_59565EC7_FB30_4A99_B5C9_72D5177F428C_.wvu.PrintArea" localSheetId="8" hidden="1">'YATIRIM TEKLİFLERİ RAPORU'!$B$1:$R$36</definedName>
    <definedName name="Z_59565EC7_FB30_4A99_B5C9_72D5177F428C_.wvu.PrintTitles" localSheetId="8" hidden="1">'YATIRIM TEKLİFLERİ RAPORU'!$1:$1</definedName>
    <definedName name="Z_59565EC7_FB30_4A99_B5C9_72D5177F428C_.wvu.Rows" localSheetId="8" hidden="1">'YATIRIM TEKLİFLERİ RAPORU'!$35:$35,'YATIRIM TEKLİFLERİ RAPORU'!#REF!,'YATIRIM TEKLİFLERİ RAPORU'!#REF!,'YATIRIM TEKLİFLERİ RAPORU'!#REF!,'YATIRIM TEKLİFLERİ RAPORU'!#REF!,'YATIRIM TEKLİFLERİ RAPORU'!#REF!</definedName>
    <definedName name="Z_C68EA72A_BB97_4EE3_8618_4CF7CE9B6551_.wvu.PrintArea" localSheetId="8" hidden="1">'YATIRIM TEKLİFLERİ RAPORU'!$B$1:$R$36</definedName>
    <definedName name="Z_C68EA72A_BB97_4EE3_8618_4CF7CE9B6551_.wvu.PrintTitles" localSheetId="8" hidden="1">'YATIRIM TEKLİFLERİ RAPORU'!$1:$1</definedName>
    <definedName name="Z_C68EA72A_BB97_4EE3_8618_4CF7CE9B6551_.wvu.Rows" localSheetId="8" hidden="1">'YATIRIM TEKLİFLERİ RAPORU'!$35:$35,'YATIRIM TEKLİFLERİ RAPORU'!#REF!,'YATIRIM TEKLİFLERİ RAPORU'!#REF!,'YATIRIM TEKLİFLERİ RAPORU'!#REF!,'YATIRIM TEKLİFLERİ RAPORU'!#REF!,'YATIRIM TEKLİFLERİ RAPORU'!#REF!</definedName>
    <definedName name="Z_D36EF2F4_D5C7_43E7_A411_FC21F2444ED8_.wvu.PrintArea" localSheetId="0" hidden="1">GnlVeri!$A$1:$J$35</definedName>
    <definedName name="Z_D36EF2F4_D5C7_43E7_A411_FC21F2444ED8_.wvu.PrintArea" localSheetId="8" hidden="1">'YATIRIM TEKLİFLERİ RAPORU'!$B$1:$R$36</definedName>
    <definedName name="Z_D36EF2F4_D5C7_43E7_A411_FC21F2444ED8_.wvu.PrintTitles" localSheetId="8" hidden="1">'YATIRIM TEKLİFLERİ RAPORU'!$1:$1</definedName>
    <definedName name="Z_D36EF2F4_D5C7_43E7_A411_FC21F2444ED8_.wvu.Rows" localSheetId="8" hidden="1">'YATIRIM TEKLİFLERİ RAPORU'!$35:$35,'YATIRIM TEKLİFLERİ RAPORU'!#REF!,'YATIRIM TEKLİFLERİ RAPORU'!#REF!,'YATIRIM TEKLİFLERİ RAPORU'!#REF!,'YATIRIM TEKLİFLERİ RAPORU'!#REF!,'YATIRIM TEKLİFLERİ RAPORU'!#REF!</definedName>
    <definedName name="Z_FCA3753B_D3CF_41A4_88FA_79969B00D826_.wvu.PrintArea" localSheetId="8" hidden="1">'YATIRIM TEKLİFLERİ RAPORU'!$B$1:$R$36</definedName>
    <definedName name="Z_FCA3753B_D3CF_41A4_88FA_79969B00D826_.wvu.PrintTitles" localSheetId="8" hidden="1">'YATIRIM TEKLİFLERİ RAPORU'!$1:$1</definedName>
    <definedName name="Z_FCA3753B_D3CF_41A4_88FA_79969B00D826_.wvu.Rows" localSheetId="8" hidden="1">'YATIRIM TEKLİFLERİ RAPORU'!$35:$35,'YATIRIM TEKLİFLERİ RAPORU'!#REF!,'YATIRIM TEKLİFLERİ RAPORU'!#REF!,'YATIRIM TEKLİFLERİ RAPORU'!#REF!,'YATIRIM TEKLİFLERİ RAPORU'!#REF!,'YATIRIM TEKLİFLERİ RAPORU'!#REF!</definedName>
  </definedNames>
  <calcPr calcId="162913"/>
  <customWorkbookViews>
    <customWorkbookView name="Fatih TÜRK - Kişisel Görünüm" guid="{1594E04C-04BF-4DD4-AFBB-2BFE2532C2F2}" mergeInterval="0" personalView="1" maximized="1" xWindow="-8" yWindow="-8" windowWidth="1616" windowHeight="87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5" l="1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3" i="5"/>
  <c r="P36" i="10" l="1"/>
  <c r="N36" i="10"/>
  <c r="O36" i="10"/>
  <c r="D3" i="10"/>
  <c r="M36" i="10"/>
  <c r="Q36" i="10"/>
  <c r="B2" i="2" l="1"/>
  <c r="H27" i="8" l="1"/>
  <c r="H26" i="8"/>
  <c r="H25" i="8"/>
  <c r="H24" i="8"/>
  <c r="H23" i="8"/>
  <c r="H22" i="8"/>
  <c r="H21" i="8"/>
  <c r="H14" i="8"/>
  <c r="H13" i="8"/>
  <c r="H12" i="8"/>
  <c r="H11" i="8"/>
  <c r="H10" i="8"/>
  <c r="H9" i="8"/>
  <c r="H8" i="8"/>
  <c r="H7" i="8"/>
  <c r="H3" i="5" l="1"/>
  <c r="C49" i="7"/>
  <c r="D49" i="7"/>
  <c r="E49" i="7"/>
  <c r="F49" i="7"/>
  <c r="G49" i="7"/>
  <c r="H49" i="7"/>
  <c r="I49" i="7"/>
  <c r="J49" i="7"/>
  <c r="K49" i="7"/>
  <c r="M49" i="7"/>
  <c r="N49" i="7"/>
  <c r="O49" i="7"/>
  <c r="C50" i="7"/>
  <c r="D50" i="7"/>
  <c r="E50" i="7"/>
  <c r="F50" i="7"/>
  <c r="G50" i="7"/>
  <c r="H50" i="7"/>
  <c r="I50" i="7"/>
  <c r="J50" i="7"/>
  <c r="K50" i="7"/>
  <c r="M50" i="7"/>
  <c r="N50" i="7"/>
  <c r="O50" i="7"/>
  <c r="C51" i="7"/>
  <c r="D51" i="7"/>
  <c r="E51" i="7"/>
  <c r="F51" i="7"/>
  <c r="G51" i="7"/>
  <c r="H51" i="7"/>
  <c r="I51" i="7"/>
  <c r="J51" i="7"/>
  <c r="K51" i="7"/>
  <c r="M51" i="7"/>
  <c r="N51" i="7"/>
  <c r="O51" i="7"/>
  <c r="C52" i="7"/>
  <c r="D52" i="7"/>
  <c r="E52" i="7"/>
  <c r="F52" i="7"/>
  <c r="G52" i="7"/>
  <c r="H52" i="7"/>
  <c r="I52" i="7"/>
  <c r="J52" i="7"/>
  <c r="K52" i="7"/>
  <c r="M52" i="7"/>
  <c r="N52" i="7"/>
  <c r="O52" i="7"/>
  <c r="C53" i="7"/>
  <c r="D53" i="7"/>
  <c r="E53" i="7"/>
  <c r="F53" i="7"/>
  <c r="G53" i="7"/>
  <c r="H53" i="7"/>
  <c r="I53" i="7"/>
  <c r="J53" i="7"/>
  <c r="K53" i="7"/>
  <c r="M53" i="7"/>
  <c r="N53" i="7"/>
  <c r="O53" i="7"/>
  <c r="C54" i="7"/>
  <c r="D54" i="7"/>
  <c r="E54" i="7"/>
  <c r="F54" i="7"/>
  <c r="G54" i="7"/>
  <c r="H54" i="7"/>
  <c r="I54" i="7"/>
  <c r="J54" i="7"/>
  <c r="K54" i="7"/>
  <c r="M54" i="7"/>
  <c r="N54" i="7"/>
  <c r="O54" i="7"/>
  <c r="C55" i="7"/>
  <c r="D55" i="7"/>
  <c r="E55" i="7"/>
  <c r="F55" i="7"/>
  <c r="G55" i="7"/>
  <c r="H55" i="7"/>
  <c r="I55" i="7"/>
  <c r="J55" i="7"/>
  <c r="K55" i="7"/>
  <c r="M55" i="7"/>
  <c r="N55" i="7"/>
  <c r="O55" i="7"/>
  <c r="C56" i="7"/>
  <c r="D56" i="7"/>
  <c r="E56" i="7"/>
  <c r="F56" i="7"/>
  <c r="G56" i="7"/>
  <c r="H56" i="7"/>
  <c r="I56" i="7"/>
  <c r="J56" i="7"/>
  <c r="K56" i="7"/>
  <c r="M56" i="7"/>
  <c r="N56" i="7"/>
  <c r="O56" i="7"/>
  <c r="C57" i="7"/>
  <c r="D57" i="7"/>
  <c r="E57" i="7"/>
  <c r="F57" i="7"/>
  <c r="G57" i="7"/>
  <c r="H57" i="7"/>
  <c r="I57" i="7"/>
  <c r="J57" i="7"/>
  <c r="K57" i="7"/>
  <c r="M57" i="7"/>
  <c r="N57" i="7"/>
  <c r="O57" i="7"/>
  <c r="C58" i="7"/>
  <c r="D58" i="7"/>
  <c r="E58" i="7"/>
  <c r="F58" i="7"/>
  <c r="G58" i="7"/>
  <c r="H58" i="7"/>
  <c r="I58" i="7"/>
  <c r="J58" i="7"/>
  <c r="K58" i="7"/>
  <c r="M58" i="7"/>
  <c r="N58" i="7"/>
  <c r="O58" i="7"/>
  <c r="C59" i="7"/>
  <c r="D59" i="7"/>
  <c r="E59" i="7"/>
  <c r="F59" i="7"/>
  <c r="G59" i="7"/>
  <c r="H59" i="7"/>
  <c r="I59" i="7"/>
  <c r="J59" i="7"/>
  <c r="K59" i="7"/>
  <c r="M59" i="7"/>
  <c r="N59" i="7"/>
  <c r="O59" i="7"/>
  <c r="C60" i="7"/>
  <c r="D60" i="7"/>
  <c r="E60" i="7"/>
  <c r="F60" i="7"/>
  <c r="G60" i="7"/>
  <c r="H60" i="7"/>
  <c r="I60" i="7"/>
  <c r="J60" i="7"/>
  <c r="K60" i="7"/>
  <c r="M60" i="7"/>
  <c r="N60" i="7"/>
  <c r="O60" i="7"/>
  <c r="C61" i="7"/>
  <c r="D61" i="7"/>
  <c r="E61" i="7"/>
  <c r="F61" i="7"/>
  <c r="G61" i="7"/>
  <c r="H61" i="7"/>
  <c r="I61" i="7"/>
  <c r="J61" i="7"/>
  <c r="K61" i="7"/>
  <c r="M61" i="7"/>
  <c r="N61" i="7"/>
  <c r="O61" i="7"/>
  <c r="C62" i="7"/>
  <c r="D62" i="7"/>
  <c r="E62" i="7"/>
  <c r="F62" i="7"/>
  <c r="G62" i="7"/>
  <c r="H62" i="7"/>
  <c r="I62" i="7"/>
  <c r="J62" i="7"/>
  <c r="K62" i="7"/>
  <c r="M62" i="7"/>
  <c r="N62" i="7"/>
  <c r="O62" i="7"/>
  <c r="C63" i="7"/>
  <c r="D63" i="7"/>
  <c r="E63" i="7"/>
  <c r="F63" i="7"/>
  <c r="G63" i="7"/>
  <c r="H63" i="7"/>
  <c r="I63" i="7"/>
  <c r="J63" i="7"/>
  <c r="K63" i="7"/>
  <c r="M63" i="7"/>
  <c r="N63" i="7"/>
  <c r="O63" i="7"/>
  <c r="C64" i="7"/>
  <c r="D64" i="7"/>
  <c r="E64" i="7"/>
  <c r="F64" i="7"/>
  <c r="G64" i="7"/>
  <c r="H64" i="7"/>
  <c r="I64" i="7"/>
  <c r="J64" i="7"/>
  <c r="K64" i="7"/>
  <c r="M64" i="7"/>
  <c r="N64" i="7"/>
  <c r="O64" i="7"/>
  <c r="C65" i="7"/>
  <c r="D65" i="7"/>
  <c r="E65" i="7"/>
  <c r="F65" i="7"/>
  <c r="G65" i="7"/>
  <c r="H65" i="7"/>
  <c r="I65" i="7"/>
  <c r="J65" i="7"/>
  <c r="K65" i="7"/>
  <c r="M65" i="7"/>
  <c r="N65" i="7"/>
  <c r="O65" i="7"/>
  <c r="C66" i="7"/>
  <c r="D66" i="7"/>
  <c r="E66" i="7"/>
  <c r="F66" i="7"/>
  <c r="G66" i="7"/>
  <c r="H66" i="7"/>
  <c r="I66" i="7"/>
  <c r="J66" i="7"/>
  <c r="K66" i="7"/>
  <c r="M66" i="7"/>
  <c r="N66" i="7"/>
  <c r="O66" i="7"/>
  <c r="C67" i="7"/>
  <c r="D67" i="7"/>
  <c r="E67" i="7"/>
  <c r="F67" i="7"/>
  <c r="G67" i="7"/>
  <c r="H67" i="7"/>
  <c r="I67" i="7"/>
  <c r="J67" i="7"/>
  <c r="K67" i="7"/>
  <c r="M67" i="7"/>
  <c r="N67" i="7"/>
  <c r="O67" i="7"/>
  <c r="C68" i="7"/>
  <c r="D68" i="7"/>
  <c r="E68" i="7"/>
  <c r="F68" i="7"/>
  <c r="G68" i="7"/>
  <c r="H68" i="7"/>
  <c r="I68" i="7"/>
  <c r="J68" i="7"/>
  <c r="K68" i="7"/>
  <c r="M68" i="7"/>
  <c r="N68" i="7"/>
  <c r="O68" i="7"/>
  <c r="C69" i="7"/>
  <c r="D69" i="7"/>
  <c r="E69" i="7"/>
  <c r="F69" i="7"/>
  <c r="G69" i="7"/>
  <c r="H69" i="7"/>
  <c r="I69" i="7"/>
  <c r="J69" i="7"/>
  <c r="K69" i="7"/>
  <c r="M69" i="7"/>
  <c r="N69" i="7"/>
  <c r="O69" i="7"/>
  <c r="C70" i="7"/>
  <c r="D70" i="7"/>
  <c r="E70" i="7"/>
  <c r="F70" i="7"/>
  <c r="G70" i="7"/>
  <c r="H70" i="7"/>
  <c r="I70" i="7"/>
  <c r="J70" i="7"/>
  <c r="K70" i="7"/>
  <c r="M70" i="7"/>
  <c r="N70" i="7"/>
  <c r="O70" i="7"/>
  <c r="C71" i="7"/>
  <c r="D71" i="7"/>
  <c r="E71" i="7"/>
  <c r="F71" i="7"/>
  <c r="G71" i="7"/>
  <c r="H71" i="7"/>
  <c r="I71" i="7"/>
  <c r="J71" i="7"/>
  <c r="K71" i="7"/>
  <c r="M71" i="7"/>
  <c r="N71" i="7"/>
  <c r="O71" i="7"/>
  <c r="C72" i="7"/>
  <c r="D72" i="7"/>
  <c r="E72" i="7"/>
  <c r="F72" i="7"/>
  <c r="G72" i="7"/>
  <c r="H72" i="7"/>
  <c r="I72" i="7"/>
  <c r="J72" i="7"/>
  <c r="K72" i="7"/>
  <c r="M72" i="7"/>
  <c r="N72" i="7"/>
  <c r="O72" i="7"/>
  <c r="C73" i="7"/>
  <c r="D73" i="7"/>
  <c r="E73" i="7"/>
  <c r="F73" i="7"/>
  <c r="G73" i="7"/>
  <c r="H73" i="7"/>
  <c r="I73" i="7"/>
  <c r="J73" i="7"/>
  <c r="K73" i="7"/>
  <c r="M73" i="7"/>
  <c r="N73" i="7"/>
  <c r="O73" i="7"/>
  <c r="C74" i="7"/>
  <c r="D74" i="7"/>
  <c r="E74" i="7"/>
  <c r="F74" i="7"/>
  <c r="G74" i="7"/>
  <c r="H74" i="7"/>
  <c r="I74" i="7"/>
  <c r="J74" i="7"/>
  <c r="K74" i="7"/>
  <c r="M74" i="7"/>
  <c r="N74" i="7"/>
  <c r="O74" i="7"/>
  <c r="C75" i="7"/>
  <c r="D75" i="7"/>
  <c r="E75" i="7"/>
  <c r="F75" i="7"/>
  <c r="G75" i="7"/>
  <c r="H75" i="7"/>
  <c r="I75" i="7"/>
  <c r="J75" i="7"/>
  <c r="K75" i="7"/>
  <c r="M75" i="7"/>
  <c r="N75" i="7"/>
  <c r="O75" i="7"/>
  <c r="C76" i="7"/>
  <c r="D76" i="7"/>
  <c r="E76" i="7"/>
  <c r="F76" i="7"/>
  <c r="G76" i="7"/>
  <c r="H76" i="7"/>
  <c r="I76" i="7"/>
  <c r="J76" i="7"/>
  <c r="K76" i="7"/>
  <c r="M76" i="7"/>
  <c r="N76" i="7"/>
  <c r="O76" i="7"/>
  <c r="C77" i="7"/>
  <c r="D77" i="7"/>
  <c r="E77" i="7"/>
  <c r="F77" i="7"/>
  <c r="G77" i="7"/>
  <c r="H77" i="7"/>
  <c r="I77" i="7"/>
  <c r="J77" i="7"/>
  <c r="K77" i="7"/>
  <c r="M77" i="7"/>
  <c r="N77" i="7"/>
  <c r="O77" i="7"/>
  <c r="C78" i="7"/>
  <c r="D78" i="7"/>
  <c r="E78" i="7"/>
  <c r="F78" i="7"/>
  <c r="G78" i="7"/>
  <c r="H78" i="7"/>
  <c r="I78" i="7"/>
  <c r="J78" i="7"/>
  <c r="K78" i="7"/>
  <c r="M78" i="7"/>
  <c r="N78" i="7"/>
  <c r="O78" i="7"/>
  <c r="C79" i="7"/>
  <c r="D79" i="7"/>
  <c r="E79" i="7"/>
  <c r="F79" i="7"/>
  <c r="G79" i="7"/>
  <c r="H79" i="7"/>
  <c r="I79" i="7"/>
  <c r="J79" i="7"/>
  <c r="K79" i="7"/>
  <c r="M79" i="7"/>
  <c r="N79" i="7"/>
  <c r="O79" i="7"/>
  <c r="C80" i="7"/>
  <c r="D80" i="7"/>
  <c r="E80" i="7"/>
  <c r="F80" i="7"/>
  <c r="G80" i="7"/>
  <c r="H80" i="7"/>
  <c r="I80" i="7"/>
  <c r="J80" i="7"/>
  <c r="K80" i="7"/>
  <c r="M80" i="7"/>
  <c r="N80" i="7"/>
  <c r="O80" i="7"/>
  <c r="C81" i="7"/>
  <c r="D81" i="7"/>
  <c r="E81" i="7"/>
  <c r="F81" i="7"/>
  <c r="G81" i="7"/>
  <c r="H81" i="7"/>
  <c r="I81" i="7"/>
  <c r="J81" i="7"/>
  <c r="K81" i="7"/>
  <c r="M81" i="7"/>
  <c r="N81" i="7"/>
  <c r="O81" i="7"/>
  <c r="C82" i="7"/>
  <c r="D82" i="7"/>
  <c r="E82" i="7"/>
  <c r="F82" i="7"/>
  <c r="G82" i="7"/>
  <c r="H82" i="7"/>
  <c r="I82" i="7"/>
  <c r="J82" i="7"/>
  <c r="K82" i="7"/>
  <c r="M82" i="7"/>
  <c r="N82" i="7"/>
  <c r="O82" i="7"/>
  <c r="C83" i="7"/>
  <c r="D83" i="7"/>
  <c r="E83" i="7"/>
  <c r="F83" i="7"/>
  <c r="G83" i="7"/>
  <c r="H83" i="7"/>
  <c r="I83" i="7"/>
  <c r="J83" i="7"/>
  <c r="K83" i="7"/>
  <c r="M83" i="7"/>
  <c r="N83" i="7"/>
  <c r="O83" i="7"/>
  <c r="C84" i="7"/>
  <c r="D84" i="7"/>
  <c r="E84" i="7"/>
  <c r="F84" i="7"/>
  <c r="G84" i="7"/>
  <c r="H84" i="7"/>
  <c r="I84" i="7"/>
  <c r="J84" i="7"/>
  <c r="K84" i="7"/>
  <c r="M84" i="7"/>
  <c r="N84" i="7"/>
  <c r="O84" i="7"/>
  <c r="C85" i="7"/>
  <c r="D85" i="7"/>
  <c r="E85" i="7"/>
  <c r="F85" i="7"/>
  <c r="G85" i="7"/>
  <c r="H85" i="7"/>
  <c r="I85" i="7"/>
  <c r="J85" i="7"/>
  <c r="K85" i="7"/>
  <c r="M85" i="7"/>
  <c r="N85" i="7"/>
  <c r="O85" i="7"/>
  <c r="C86" i="7"/>
  <c r="D86" i="7"/>
  <c r="E86" i="7"/>
  <c r="F86" i="7"/>
  <c r="G86" i="7"/>
  <c r="H86" i="7"/>
  <c r="I86" i="7"/>
  <c r="J86" i="7"/>
  <c r="K86" i="7"/>
  <c r="M86" i="7"/>
  <c r="N86" i="7"/>
  <c r="O86" i="7"/>
  <c r="C87" i="7"/>
  <c r="D87" i="7"/>
  <c r="E87" i="7"/>
  <c r="F87" i="7"/>
  <c r="G87" i="7"/>
  <c r="H87" i="7"/>
  <c r="I87" i="7"/>
  <c r="J87" i="7"/>
  <c r="K87" i="7"/>
  <c r="M87" i="7"/>
  <c r="N87" i="7"/>
  <c r="O87" i="7"/>
  <c r="C88" i="7"/>
  <c r="D88" i="7"/>
  <c r="E88" i="7"/>
  <c r="F88" i="7"/>
  <c r="G88" i="7"/>
  <c r="H88" i="7"/>
  <c r="I88" i="7"/>
  <c r="J88" i="7"/>
  <c r="K88" i="7"/>
  <c r="M88" i="7"/>
  <c r="N88" i="7"/>
  <c r="O88" i="7"/>
  <c r="C89" i="7"/>
  <c r="D89" i="7"/>
  <c r="E89" i="7"/>
  <c r="F89" i="7"/>
  <c r="G89" i="7"/>
  <c r="H89" i="7"/>
  <c r="I89" i="7"/>
  <c r="J89" i="7"/>
  <c r="K89" i="7"/>
  <c r="M89" i="7"/>
  <c r="N89" i="7"/>
  <c r="O89" i="7"/>
  <c r="C90" i="7"/>
  <c r="D90" i="7"/>
  <c r="E90" i="7"/>
  <c r="F90" i="7"/>
  <c r="G90" i="7"/>
  <c r="H90" i="7"/>
  <c r="I90" i="7"/>
  <c r="J90" i="7"/>
  <c r="K90" i="7"/>
  <c r="M90" i="7"/>
  <c r="N90" i="7"/>
  <c r="O90" i="7"/>
  <c r="C91" i="7"/>
  <c r="D91" i="7"/>
  <c r="E91" i="7"/>
  <c r="F91" i="7"/>
  <c r="G91" i="7"/>
  <c r="H91" i="7"/>
  <c r="I91" i="7"/>
  <c r="J91" i="7"/>
  <c r="K91" i="7"/>
  <c r="M91" i="7"/>
  <c r="N91" i="7"/>
  <c r="O91" i="7"/>
  <c r="C92" i="7"/>
  <c r="D92" i="7"/>
  <c r="E92" i="7"/>
  <c r="F92" i="7"/>
  <c r="G92" i="7"/>
  <c r="H92" i="7"/>
  <c r="I92" i="7"/>
  <c r="J92" i="7"/>
  <c r="K92" i="7"/>
  <c r="M92" i="7"/>
  <c r="N92" i="7"/>
  <c r="O92" i="7"/>
  <c r="C93" i="7"/>
  <c r="D93" i="7"/>
  <c r="E93" i="7"/>
  <c r="F93" i="7"/>
  <c r="G93" i="7"/>
  <c r="H93" i="7"/>
  <c r="I93" i="7"/>
  <c r="J93" i="7"/>
  <c r="K93" i="7"/>
  <c r="M93" i="7"/>
  <c r="N93" i="7"/>
  <c r="O93" i="7"/>
  <c r="C94" i="7"/>
  <c r="D94" i="7"/>
  <c r="E94" i="7"/>
  <c r="F94" i="7"/>
  <c r="G94" i="7"/>
  <c r="H94" i="7"/>
  <c r="I94" i="7"/>
  <c r="J94" i="7"/>
  <c r="K94" i="7"/>
  <c r="M94" i="7"/>
  <c r="N94" i="7"/>
  <c r="O94" i="7"/>
  <c r="C95" i="7"/>
  <c r="D95" i="7"/>
  <c r="E95" i="7"/>
  <c r="F95" i="7"/>
  <c r="G95" i="7"/>
  <c r="H95" i="7"/>
  <c r="I95" i="7"/>
  <c r="J95" i="7"/>
  <c r="K95" i="7"/>
  <c r="M95" i="7"/>
  <c r="N95" i="7"/>
  <c r="O95" i="7"/>
  <c r="C96" i="7"/>
  <c r="D96" i="7"/>
  <c r="E96" i="7"/>
  <c r="F96" i="7"/>
  <c r="G96" i="7"/>
  <c r="H96" i="7"/>
  <c r="I96" i="7"/>
  <c r="J96" i="7"/>
  <c r="K96" i="7"/>
  <c r="M96" i="7"/>
  <c r="N96" i="7"/>
  <c r="O96" i="7"/>
  <c r="C97" i="7"/>
  <c r="D97" i="7"/>
  <c r="E97" i="7"/>
  <c r="F97" i="7"/>
  <c r="G97" i="7"/>
  <c r="H97" i="7"/>
  <c r="I97" i="7"/>
  <c r="J97" i="7"/>
  <c r="K97" i="7"/>
  <c r="M97" i="7"/>
  <c r="N97" i="7"/>
  <c r="O97" i="7"/>
  <c r="C98" i="7"/>
  <c r="D98" i="7"/>
  <c r="E98" i="7"/>
  <c r="F98" i="7"/>
  <c r="G98" i="7"/>
  <c r="H98" i="7"/>
  <c r="I98" i="7"/>
  <c r="J98" i="7"/>
  <c r="K98" i="7"/>
  <c r="M98" i="7"/>
  <c r="N98" i="7"/>
  <c r="O98" i="7"/>
  <c r="C99" i="7"/>
  <c r="D99" i="7"/>
  <c r="E99" i="7"/>
  <c r="F99" i="7"/>
  <c r="G99" i="7"/>
  <c r="H99" i="7"/>
  <c r="I99" i="7"/>
  <c r="J99" i="7"/>
  <c r="K99" i="7"/>
  <c r="M99" i="7"/>
  <c r="N99" i="7"/>
  <c r="O99" i="7"/>
  <c r="C100" i="7"/>
  <c r="D100" i="7"/>
  <c r="E100" i="7"/>
  <c r="F100" i="7"/>
  <c r="G100" i="7"/>
  <c r="H100" i="7"/>
  <c r="I100" i="7"/>
  <c r="J100" i="7"/>
  <c r="K100" i="7"/>
  <c r="M100" i="7"/>
  <c r="N100" i="7"/>
  <c r="O100" i="7"/>
  <c r="C101" i="7"/>
  <c r="D101" i="7"/>
  <c r="E101" i="7"/>
  <c r="F101" i="7"/>
  <c r="G101" i="7"/>
  <c r="H101" i="7"/>
  <c r="I101" i="7"/>
  <c r="J101" i="7"/>
  <c r="K101" i="7"/>
  <c r="M101" i="7"/>
  <c r="N101" i="7"/>
  <c r="O101" i="7"/>
  <c r="C102" i="7"/>
  <c r="D102" i="7"/>
  <c r="E102" i="7"/>
  <c r="F102" i="7"/>
  <c r="G102" i="7"/>
  <c r="H102" i="7"/>
  <c r="I102" i="7"/>
  <c r="J102" i="7"/>
  <c r="K102" i="7"/>
  <c r="M102" i="7"/>
  <c r="N102" i="7"/>
  <c r="O102" i="7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46" i="5"/>
  <c r="H46" i="5"/>
  <c r="L49" i="7" s="1"/>
  <c r="C47" i="5"/>
  <c r="H47" i="5"/>
  <c r="L50" i="7" s="1"/>
  <c r="C48" i="5"/>
  <c r="H48" i="5"/>
  <c r="L51" i="7" s="1"/>
  <c r="C49" i="5"/>
  <c r="H49" i="5"/>
  <c r="L52" i="7" s="1"/>
  <c r="C50" i="5"/>
  <c r="H50" i="5"/>
  <c r="L53" i="7" s="1"/>
  <c r="C51" i="5"/>
  <c r="H51" i="5"/>
  <c r="L54" i="7" s="1"/>
  <c r="C52" i="5"/>
  <c r="H52" i="5"/>
  <c r="L55" i="7" s="1"/>
  <c r="C53" i="5"/>
  <c r="H53" i="5"/>
  <c r="L56" i="7" s="1"/>
  <c r="C54" i="5"/>
  <c r="H54" i="5"/>
  <c r="L57" i="7" s="1"/>
  <c r="C55" i="5"/>
  <c r="H55" i="5"/>
  <c r="L58" i="7" s="1"/>
  <c r="C56" i="5"/>
  <c r="H56" i="5"/>
  <c r="L59" i="7" s="1"/>
  <c r="C57" i="5"/>
  <c r="H57" i="5"/>
  <c r="L60" i="7" s="1"/>
  <c r="C58" i="5"/>
  <c r="H58" i="5"/>
  <c r="L61" i="7" s="1"/>
  <c r="C59" i="5"/>
  <c r="H59" i="5"/>
  <c r="L62" i="7" s="1"/>
  <c r="C60" i="5"/>
  <c r="H60" i="5"/>
  <c r="L63" i="7" s="1"/>
  <c r="C61" i="5"/>
  <c r="H61" i="5"/>
  <c r="L64" i="7" s="1"/>
  <c r="C62" i="5"/>
  <c r="H62" i="5"/>
  <c r="L65" i="7" s="1"/>
  <c r="C63" i="5"/>
  <c r="H63" i="5"/>
  <c r="L66" i="7" s="1"/>
  <c r="C64" i="5"/>
  <c r="H64" i="5"/>
  <c r="L67" i="7" s="1"/>
  <c r="C65" i="5"/>
  <c r="H65" i="5"/>
  <c r="L68" i="7" s="1"/>
  <c r="C66" i="5"/>
  <c r="H66" i="5"/>
  <c r="L69" i="7" s="1"/>
  <c r="C67" i="5"/>
  <c r="H67" i="5"/>
  <c r="L70" i="7" s="1"/>
  <c r="C68" i="5"/>
  <c r="H68" i="5"/>
  <c r="L71" i="7" s="1"/>
  <c r="C69" i="5"/>
  <c r="H69" i="5"/>
  <c r="L72" i="7" s="1"/>
  <c r="C70" i="5"/>
  <c r="H70" i="5"/>
  <c r="L73" i="7" s="1"/>
  <c r="C71" i="5"/>
  <c r="H71" i="5"/>
  <c r="L74" i="7" s="1"/>
  <c r="C72" i="5"/>
  <c r="H72" i="5"/>
  <c r="L75" i="7" s="1"/>
  <c r="C73" i="5"/>
  <c r="H73" i="5"/>
  <c r="L76" i="7" s="1"/>
  <c r="C74" i="5"/>
  <c r="H74" i="5"/>
  <c r="L77" i="7" s="1"/>
  <c r="C75" i="5"/>
  <c r="H75" i="5"/>
  <c r="L78" i="7" s="1"/>
  <c r="C76" i="5"/>
  <c r="H76" i="5"/>
  <c r="L79" i="7" s="1"/>
  <c r="C77" i="5"/>
  <c r="H77" i="5"/>
  <c r="L80" i="7" s="1"/>
  <c r="C78" i="5"/>
  <c r="H78" i="5"/>
  <c r="L81" i="7" s="1"/>
  <c r="C79" i="5"/>
  <c r="H79" i="5"/>
  <c r="L82" i="7" s="1"/>
  <c r="C80" i="5"/>
  <c r="H80" i="5"/>
  <c r="L83" i="7" s="1"/>
  <c r="C81" i="5"/>
  <c r="H81" i="5"/>
  <c r="L84" i="7" s="1"/>
  <c r="C82" i="5"/>
  <c r="H82" i="5"/>
  <c r="L85" i="7" s="1"/>
  <c r="C83" i="5"/>
  <c r="H83" i="5"/>
  <c r="L86" i="7" s="1"/>
  <c r="C84" i="5"/>
  <c r="H84" i="5"/>
  <c r="L87" i="7" s="1"/>
  <c r="C85" i="5"/>
  <c r="H85" i="5"/>
  <c r="L88" i="7" s="1"/>
  <c r="C86" i="5"/>
  <c r="H86" i="5"/>
  <c r="L89" i="7" s="1"/>
  <c r="C87" i="5"/>
  <c r="H87" i="5"/>
  <c r="L90" i="7" s="1"/>
  <c r="C88" i="5"/>
  <c r="H88" i="5"/>
  <c r="L91" i="7" s="1"/>
  <c r="C89" i="5"/>
  <c r="H89" i="5"/>
  <c r="L92" i="7" s="1"/>
  <c r="C90" i="5"/>
  <c r="H90" i="5"/>
  <c r="L93" i="7" s="1"/>
  <c r="C91" i="5"/>
  <c r="H91" i="5"/>
  <c r="L94" i="7" s="1"/>
  <c r="C92" i="5"/>
  <c r="H92" i="5"/>
  <c r="L95" i="7" s="1"/>
  <c r="C93" i="5"/>
  <c r="H93" i="5"/>
  <c r="L96" i="7" s="1"/>
  <c r="C94" i="5"/>
  <c r="H94" i="5"/>
  <c r="L97" i="7" s="1"/>
  <c r="C95" i="5"/>
  <c r="H95" i="5"/>
  <c r="L98" i="7" s="1"/>
  <c r="C96" i="5"/>
  <c r="H96" i="5"/>
  <c r="L99" i="7" s="1"/>
  <c r="C97" i="5"/>
  <c r="H97" i="5"/>
  <c r="L100" i="7" s="1"/>
  <c r="C98" i="5"/>
  <c r="H98" i="5"/>
  <c r="L101" i="7" s="1"/>
  <c r="C99" i="5"/>
  <c r="H99" i="5"/>
  <c r="L102" i="7" s="1"/>
  <c r="C100" i="5"/>
  <c r="H100" i="5"/>
  <c r="C101" i="5"/>
  <c r="H101" i="5"/>
  <c r="C102" i="5"/>
  <c r="H102" i="5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3" i="2"/>
  <c r="C4" i="2" s="1"/>
  <c r="C5" i="2" s="1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6" i="2" l="1"/>
  <c r="C7" i="2" s="1"/>
  <c r="H7" i="5"/>
  <c r="L10" i="7" s="1"/>
  <c r="H6" i="5"/>
  <c r="L9" i="7"/>
  <c r="H5" i="8"/>
  <c r="C17" i="7"/>
  <c r="D17" i="7"/>
  <c r="E17" i="7"/>
  <c r="F17" i="7"/>
  <c r="G17" i="7"/>
  <c r="H17" i="7"/>
  <c r="I17" i="7"/>
  <c r="J17" i="7"/>
  <c r="K17" i="7"/>
  <c r="M17" i="7"/>
  <c r="N17" i="7"/>
  <c r="O17" i="7"/>
  <c r="C18" i="7"/>
  <c r="D18" i="7"/>
  <c r="E18" i="7"/>
  <c r="F18" i="7"/>
  <c r="G18" i="7"/>
  <c r="H18" i="7"/>
  <c r="I18" i="7"/>
  <c r="J18" i="7"/>
  <c r="K18" i="7"/>
  <c r="M18" i="7"/>
  <c r="N18" i="7"/>
  <c r="O18" i="7"/>
  <c r="C19" i="7"/>
  <c r="D19" i="7"/>
  <c r="E19" i="7"/>
  <c r="F19" i="7"/>
  <c r="G19" i="7"/>
  <c r="H19" i="7"/>
  <c r="I19" i="7"/>
  <c r="J19" i="7"/>
  <c r="K19" i="7"/>
  <c r="M19" i="7"/>
  <c r="N19" i="7"/>
  <c r="O19" i="7"/>
  <c r="C20" i="7"/>
  <c r="D20" i="7"/>
  <c r="E20" i="7"/>
  <c r="F20" i="7"/>
  <c r="G20" i="7"/>
  <c r="H20" i="7"/>
  <c r="I20" i="7"/>
  <c r="J20" i="7"/>
  <c r="K20" i="7"/>
  <c r="M20" i="7"/>
  <c r="N20" i="7"/>
  <c r="O20" i="7"/>
  <c r="C21" i="7"/>
  <c r="D21" i="7"/>
  <c r="E21" i="7"/>
  <c r="F21" i="7"/>
  <c r="G21" i="7"/>
  <c r="H21" i="7"/>
  <c r="I21" i="7"/>
  <c r="J21" i="7"/>
  <c r="K21" i="7"/>
  <c r="M21" i="7"/>
  <c r="N21" i="7"/>
  <c r="O21" i="7"/>
  <c r="C22" i="7"/>
  <c r="D22" i="7"/>
  <c r="E22" i="7"/>
  <c r="F22" i="7"/>
  <c r="G22" i="7"/>
  <c r="H22" i="7"/>
  <c r="I22" i="7"/>
  <c r="J22" i="7"/>
  <c r="K22" i="7"/>
  <c r="M22" i="7"/>
  <c r="N22" i="7"/>
  <c r="O22" i="7"/>
  <c r="C23" i="7"/>
  <c r="D23" i="7"/>
  <c r="E23" i="7"/>
  <c r="F23" i="7"/>
  <c r="G23" i="7"/>
  <c r="H23" i="7"/>
  <c r="I23" i="7"/>
  <c r="J23" i="7"/>
  <c r="K23" i="7"/>
  <c r="M23" i="7"/>
  <c r="N23" i="7"/>
  <c r="O23" i="7"/>
  <c r="C24" i="7"/>
  <c r="D24" i="7"/>
  <c r="E24" i="7"/>
  <c r="F24" i="7"/>
  <c r="G24" i="7"/>
  <c r="H24" i="7"/>
  <c r="I24" i="7"/>
  <c r="J24" i="7"/>
  <c r="K24" i="7"/>
  <c r="M24" i="7"/>
  <c r="N24" i="7"/>
  <c r="O24" i="7"/>
  <c r="C25" i="7"/>
  <c r="D25" i="7"/>
  <c r="E25" i="7"/>
  <c r="F25" i="7"/>
  <c r="G25" i="7"/>
  <c r="H25" i="7"/>
  <c r="I25" i="7"/>
  <c r="J25" i="7"/>
  <c r="K25" i="7"/>
  <c r="M25" i="7"/>
  <c r="N25" i="7"/>
  <c r="O25" i="7"/>
  <c r="C26" i="7"/>
  <c r="D26" i="7"/>
  <c r="E26" i="7"/>
  <c r="F26" i="7"/>
  <c r="G26" i="7"/>
  <c r="H26" i="7"/>
  <c r="I26" i="7"/>
  <c r="J26" i="7"/>
  <c r="K26" i="7"/>
  <c r="M26" i="7"/>
  <c r="N26" i="7"/>
  <c r="O26" i="7"/>
  <c r="C27" i="7"/>
  <c r="D27" i="7"/>
  <c r="E27" i="7"/>
  <c r="F27" i="7"/>
  <c r="G27" i="7"/>
  <c r="H27" i="7"/>
  <c r="I27" i="7"/>
  <c r="J27" i="7"/>
  <c r="K27" i="7"/>
  <c r="M27" i="7"/>
  <c r="N27" i="7"/>
  <c r="O27" i="7"/>
  <c r="C28" i="7"/>
  <c r="D28" i="7"/>
  <c r="E28" i="7"/>
  <c r="F28" i="7"/>
  <c r="G28" i="7"/>
  <c r="H28" i="7"/>
  <c r="I28" i="7"/>
  <c r="J28" i="7"/>
  <c r="K28" i="7"/>
  <c r="M28" i="7"/>
  <c r="N28" i="7"/>
  <c r="O28" i="7"/>
  <c r="C29" i="7"/>
  <c r="D29" i="7"/>
  <c r="E29" i="7"/>
  <c r="F29" i="7"/>
  <c r="G29" i="7"/>
  <c r="H29" i="7"/>
  <c r="I29" i="7"/>
  <c r="J29" i="7"/>
  <c r="K29" i="7"/>
  <c r="M29" i="7"/>
  <c r="N29" i="7"/>
  <c r="O29" i="7"/>
  <c r="C30" i="7"/>
  <c r="D30" i="7"/>
  <c r="E30" i="7"/>
  <c r="F30" i="7"/>
  <c r="G30" i="7"/>
  <c r="H30" i="7"/>
  <c r="I30" i="7"/>
  <c r="J30" i="7"/>
  <c r="K30" i="7"/>
  <c r="M30" i="7"/>
  <c r="N30" i="7"/>
  <c r="O30" i="7"/>
  <c r="C31" i="7"/>
  <c r="D31" i="7"/>
  <c r="E31" i="7"/>
  <c r="F31" i="7"/>
  <c r="G31" i="7"/>
  <c r="H31" i="7"/>
  <c r="I31" i="7"/>
  <c r="J31" i="7"/>
  <c r="K31" i="7"/>
  <c r="M31" i="7"/>
  <c r="N31" i="7"/>
  <c r="O31" i="7"/>
  <c r="C32" i="7"/>
  <c r="D32" i="7"/>
  <c r="E32" i="7"/>
  <c r="F32" i="7"/>
  <c r="G32" i="7"/>
  <c r="H32" i="7"/>
  <c r="I32" i="7"/>
  <c r="J32" i="7"/>
  <c r="K32" i="7"/>
  <c r="M32" i="7"/>
  <c r="N32" i="7"/>
  <c r="O32" i="7"/>
  <c r="C33" i="7"/>
  <c r="D33" i="7"/>
  <c r="E33" i="7"/>
  <c r="F33" i="7"/>
  <c r="G33" i="7"/>
  <c r="H33" i="7"/>
  <c r="I33" i="7"/>
  <c r="J33" i="7"/>
  <c r="K33" i="7"/>
  <c r="M33" i="7"/>
  <c r="N33" i="7"/>
  <c r="O33" i="7"/>
  <c r="C34" i="7"/>
  <c r="D34" i="7"/>
  <c r="E34" i="7"/>
  <c r="F34" i="7"/>
  <c r="G34" i="7"/>
  <c r="H34" i="7"/>
  <c r="I34" i="7"/>
  <c r="J34" i="7"/>
  <c r="K34" i="7"/>
  <c r="M34" i="7"/>
  <c r="N34" i="7"/>
  <c r="O34" i="7"/>
  <c r="C35" i="7"/>
  <c r="D35" i="7"/>
  <c r="E35" i="7"/>
  <c r="F35" i="7"/>
  <c r="G35" i="7"/>
  <c r="H35" i="7"/>
  <c r="I35" i="7"/>
  <c r="J35" i="7"/>
  <c r="K35" i="7"/>
  <c r="M35" i="7"/>
  <c r="N35" i="7"/>
  <c r="O35" i="7"/>
  <c r="C36" i="7"/>
  <c r="D36" i="7"/>
  <c r="E36" i="7"/>
  <c r="F36" i="7"/>
  <c r="G36" i="7"/>
  <c r="H36" i="7"/>
  <c r="I36" i="7"/>
  <c r="J36" i="7"/>
  <c r="K36" i="7"/>
  <c r="M36" i="7"/>
  <c r="N36" i="7"/>
  <c r="O36" i="7"/>
  <c r="C37" i="7"/>
  <c r="D37" i="7"/>
  <c r="E37" i="7"/>
  <c r="F37" i="7"/>
  <c r="G37" i="7"/>
  <c r="H37" i="7"/>
  <c r="I37" i="7"/>
  <c r="J37" i="7"/>
  <c r="K37" i="7"/>
  <c r="M37" i="7"/>
  <c r="N37" i="7"/>
  <c r="O37" i="7"/>
  <c r="C38" i="7"/>
  <c r="D38" i="7"/>
  <c r="E38" i="7"/>
  <c r="F38" i="7"/>
  <c r="G38" i="7"/>
  <c r="H38" i="7"/>
  <c r="I38" i="7"/>
  <c r="J38" i="7"/>
  <c r="K38" i="7"/>
  <c r="M38" i="7"/>
  <c r="N38" i="7"/>
  <c r="O38" i="7"/>
  <c r="C39" i="7"/>
  <c r="D39" i="7"/>
  <c r="E39" i="7"/>
  <c r="F39" i="7"/>
  <c r="G39" i="7"/>
  <c r="H39" i="7"/>
  <c r="I39" i="7"/>
  <c r="J39" i="7"/>
  <c r="K39" i="7"/>
  <c r="M39" i="7"/>
  <c r="N39" i="7"/>
  <c r="O39" i="7"/>
  <c r="C40" i="7"/>
  <c r="D40" i="7"/>
  <c r="E40" i="7"/>
  <c r="F40" i="7"/>
  <c r="G40" i="7"/>
  <c r="H40" i="7"/>
  <c r="I40" i="7"/>
  <c r="J40" i="7"/>
  <c r="K40" i="7"/>
  <c r="M40" i="7"/>
  <c r="N40" i="7"/>
  <c r="O40" i="7"/>
  <c r="C41" i="7"/>
  <c r="D41" i="7"/>
  <c r="E41" i="7"/>
  <c r="F41" i="7"/>
  <c r="G41" i="7"/>
  <c r="H41" i="7"/>
  <c r="I41" i="7"/>
  <c r="J41" i="7"/>
  <c r="K41" i="7"/>
  <c r="M41" i="7"/>
  <c r="N41" i="7"/>
  <c r="O41" i="7"/>
  <c r="C42" i="7"/>
  <c r="D42" i="7"/>
  <c r="E42" i="7"/>
  <c r="F42" i="7"/>
  <c r="G42" i="7"/>
  <c r="H42" i="7"/>
  <c r="I42" i="7"/>
  <c r="J42" i="7"/>
  <c r="K42" i="7"/>
  <c r="M42" i="7"/>
  <c r="N42" i="7"/>
  <c r="O42" i="7"/>
  <c r="C43" i="7"/>
  <c r="D43" i="7"/>
  <c r="E43" i="7"/>
  <c r="F43" i="7"/>
  <c r="G43" i="7"/>
  <c r="H43" i="7"/>
  <c r="I43" i="7"/>
  <c r="J43" i="7"/>
  <c r="K43" i="7"/>
  <c r="M43" i="7"/>
  <c r="N43" i="7"/>
  <c r="O43" i="7"/>
  <c r="C44" i="7"/>
  <c r="D44" i="7"/>
  <c r="E44" i="7"/>
  <c r="F44" i="7"/>
  <c r="G44" i="7"/>
  <c r="H44" i="7"/>
  <c r="I44" i="7"/>
  <c r="J44" i="7"/>
  <c r="K44" i="7"/>
  <c r="M44" i="7"/>
  <c r="N44" i="7"/>
  <c r="O44" i="7"/>
  <c r="C45" i="7"/>
  <c r="D45" i="7"/>
  <c r="E45" i="7"/>
  <c r="F45" i="7"/>
  <c r="G45" i="7"/>
  <c r="H45" i="7"/>
  <c r="I45" i="7"/>
  <c r="J45" i="7"/>
  <c r="K45" i="7"/>
  <c r="M45" i="7"/>
  <c r="N45" i="7"/>
  <c r="O45" i="7"/>
  <c r="C46" i="7"/>
  <c r="D46" i="7"/>
  <c r="E46" i="7"/>
  <c r="F46" i="7"/>
  <c r="G46" i="7"/>
  <c r="H46" i="7"/>
  <c r="I46" i="7"/>
  <c r="J46" i="7"/>
  <c r="K46" i="7"/>
  <c r="M46" i="7"/>
  <c r="N46" i="7"/>
  <c r="O46" i="7"/>
  <c r="C47" i="7"/>
  <c r="D47" i="7"/>
  <c r="E47" i="7"/>
  <c r="F47" i="7"/>
  <c r="G47" i="7"/>
  <c r="H47" i="7"/>
  <c r="I47" i="7"/>
  <c r="J47" i="7"/>
  <c r="K47" i="7"/>
  <c r="M47" i="7"/>
  <c r="N47" i="7"/>
  <c r="O47" i="7"/>
  <c r="C48" i="7"/>
  <c r="D48" i="7"/>
  <c r="E48" i="7"/>
  <c r="F48" i="7"/>
  <c r="G48" i="7"/>
  <c r="H48" i="7"/>
  <c r="I48" i="7"/>
  <c r="J48" i="7"/>
  <c r="K48" i="7"/>
  <c r="M48" i="7"/>
  <c r="N48" i="7"/>
  <c r="O48" i="7"/>
  <c r="B7" i="7"/>
  <c r="C7" i="7"/>
  <c r="D7" i="7"/>
  <c r="E7" i="7"/>
  <c r="F7" i="7"/>
  <c r="G7" i="7"/>
  <c r="H7" i="7"/>
  <c r="I7" i="7"/>
  <c r="J7" i="7"/>
  <c r="K7" i="7"/>
  <c r="M7" i="7"/>
  <c r="N7" i="7"/>
  <c r="O7" i="7"/>
  <c r="C8" i="7"/>
  <c r="D8" i="7"/>
  <c r="E8" i="7"/>
  <c r="F8" i="7"/>
  <c r="G8" i="7"/>
  <c r="H8" i="7"/>
  <c r="I8" i="7"/>
  <c r="J8" i="7"/>
  <c r="K8" i="7"/>
  <c r="M8" i="7"/>
  <c r="N8" i="7"/>
  <c r="O8" i="7"/>
  <c r="C9" i="7"/>
  <c r="D9" i="7"/>
  <c r="E9" i="7"/>
  <c r="F9" i="7"/>
  <c r="G9" i="7"/>
  <c r="H9" i="7"/>
  <c r="I9" i="7"/>
  <c r="J9" i="7"/>
  <c r="K9" i="7"/>
  <c r="M9" i="7"/>
  <c r="N9" i="7"/>
  <c r="O9" i="7"/>
  <c r="C10" i="7"/>
  <c r="D10" i="7"/>
  <c r="E10" i="7"/>
  <c r="F10" i="7"/>
  <c r="G10" i="7"/>
  <c r="H10" i="7"/>
  <c r="I10" i="7"/>
  <c r="J10" i="7"/>
  <c r="K10" i="7"/>
  <c r="M10" i="7"/>
  <c r="N10" i="7"/>
  <c r="O10" i="7"/>
  <c r="C11" i="7"/>
  <c r="D11" i="7"/>
  <c r="E11" i="7"/>
  <c r="F11" i="7"/>
  <c r="G11" i="7"/>
  <c r="H11" i="7"/>
  <c r="I11" i="7"/>
  <c r="J11" i="7"/>
  <c r="K11" i="7"/>
  <c r="M11" i="7"/>
  <c r="N11" i="7"/>
  <c r="O11" i="7"/>
  <c r="C12" i="7"/>
  <c r="D12" i="7"/>
  <c r="E12" i="7"/>
  <c r="F12" i="7"/>
  <c r="G12" i="7"/>
  <c r="H12" i="7"/>
  <c r="I12" i="7"/>
  <c r="J12" i="7"/>
  <c r="K12" i="7"/>
  <c r="M12" i="7"/>
  <c r="N12" i="7"/>
  <c r="O12" i="7"/>
  <c r="C13" i="7"/>
  <c r="D13" i="7"/>
  <c r="E13" i="7"/>
  <c r="F13" i="7"/>
  <c r="G13" i="7"/>
  <c r="H13" i="7"/>
  <c r="I13" i="7"/>
  <c r="J13" i="7"/>
  <c r="K13" i="7"/>
  <c r="M13" i="7"/>
  <c r="N13" i="7"/>
  <c r="O13" i="7"/>
  <c r="C14" i="7"/>
  <c r="D14" i="7"/>
  <c r="E14" i="7"/>
  <c r="F14" i="7"/>
  <c r="G14" i="7"/>
  <c r="H14" i="7"/>
  <c r="I14" i="7"/>
  <c r="J14" i="7"/>
  <c r="K14" i="7"/>
  <c r="M14" i="7"/>
  <c r="N14" i="7"/>
  <c r="O14" i="7"/>
  <c r="C15" i="7"/>
  <c r="D15" i="7"/>
  <c r="E15" i="7"/>
  <c r="F15" i="7"/>
  <c r="G15" i="7"/>
  <c r="H15" i="7"/>
  <c r="I15" i="7"/>
  <c r="J15" i="7"/>
  <c r="K15" i="7"/>
  <c r="M15" i="7"/>
  <c r="N15" i="7"/>
  <c r="O15" i="7"/>
  <c r="C16" i="7"/>
  <c r="D16" i="7"/>
  <c r="E16" i="7"/>
  <c r="F16" i="7"/>
  <c r="G16" i="7"/>
  <c r="H16" i="7"/>
  <c r="I16" i="7"/>
  <c r="J16" i="7"/>
  <c r="K16" i="7"/>
  <c r="M16" i="7"/>
  <c r="N16" i="7"/>
  <c r="O16" i="7"/>
  <c r="M6" i="7"/>
  <c r="K6" i="7"/>
  <c r="J6" i="7"/>
  <c r="I6" i="7"/>
  <c r="G6" i="7"/>
  <c r="D6" i="7"/>
  <c r="C3" i="3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3" i="6"/>
  <c r="H21" i="5"/>
  <c r="L24" i="7" s="1"/>
  <c r="H22" i="5"/>
  <c r="L25" i="7" s="1"/>
  <c r="H23" i="5"/>
  <c r="L26" i="7" s="1"/>
  <c r="H24" i="5"/>
  <c r="L27" i="7" s="1"/>
  <c r="H25" i="5"/>
  <c r="L28" i="7" s="1"/>
  <c r="H26" i="5"/>
  <c r="L29" i="7" s="1"/>
  <c r="H27" i="5"/>
  <c r="L30" i="7" s="1"/>
  <c r="H28" i="5"/>
  <c r="L31" i="7" s="1"/>
  <c r="H29" i="5"/>
  <c r="L32" i="7" s="1"/>
  <c r="H30" i="5"/>
  <c r="L33" i="7" s="1"/>
  <c r="H31" i="5"/>
  <c r="L34" i="7" s="1"/>
  <c r="H32" i="5"/>
  <c r="L35" i="7" s="1"/>
  <c r="H33" i="5"/>
  <c r="L36" i="7" s="1"/>
  <c r="H34" i="5"/>
  <c r="L37" i="7" s="1"/>
  <c r="H35" i="5"/>
  <c r="L38" i="7" s="1"/>
  <c r="H36" i="5"/>
  <c r="L39" i="7" s="1"/>
  <c r="H37" i="5"/>
  <c r="L40" i="7" s="1"/>
  <c r="H38" i="5"/>
  <c r="L41" i="7" s="1"/>
  <c r="H39" i="5"/>
  <c r="L42" i="7" s="1"/>
  <c r="H40" i="5"/>
  <c r="L43" i="7" s="1"/>
  <c r="H41" i="5"/>
  <c r="L44" i="7" s="1"/>
  <c r="H42" i="5"/>
  <c r="L45" i="7" s="1"/>
  <c r="H43" i="5"/>
  <c r="L46" i="7" s="1"/>
  <c r="H44" i="5"/>
  <c r="L47" i="7" s="1"/>
  <c r="H45" i="5"/>
  <c r="L48" i="7" s="1"/>
  <c r="B4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3" i="5"/>
  <c r="C3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8" i="2" l="1"/>
  <c r="C9" i="2" s="1"/>
  <c r="G103" i="7"/>
  <c r="H15" i="8" s="1"/>
  <c r="I103" i="7"/>
  <c r="J103" i="7"/>
  <c r="K103" i="7"/>
  <c r="M103" i="7"/>
  <c r="H20" i="8" s="1"/>
  <c r="B7" i="6"/>
  <c r="B4" i="6"/>
  <c r="B5" i="6"/>
  <c r="B5" i="5"/>
  <c r="B5" i="4"/>
  <c r="B8" i="7"/>
  <c r="B6" i="5"/>
  <c r="I3" i="8"/>
  <c r="H3" i="8"/>
  <c r="L103" i="7" l="1"/>
  <c r="H19" i="8" s="1"/>
  <c r="H18" i="8"/>
  <c r="C10" i="2"/>
  <c r="B11" i="7"/>
  <c r="B8" i="5"/>
  <c r="B8" i="4"/>
  <c r="B8" i="6"/>
  <c r="B8" i="3"/>
  <c r="B9" i="7"/>
  <c r="B6" i="3"/>
  <c r="B6" i="6"/>
  <c r="B6" i="4"/>
  <c r="B10" i="7"/>
  <c r="B7" i="5"/>
  <c r="B7" i="3"/>
  <c r="B7" i="4"/>
  <c r="D4" i="7"/>
  <c r="C11" i="2" l="1"/>
  <c r="B9" i="4"/>
  <c r="B9" i="3"/>
  <c r="B12" i="7"/>
  <c r="B9" i="6"/>
  <c r="B9" i="5"/>
  <c r="B6" i="7"/>
  <c r="C6" i="7"/>
  <c r="E6" i="7"/>
  <c r="F6" i="7"/>
  <c r="H6" i="7"/>
  <c r="H103" i="7" s="1"/>
  <c r="N6" i="7"/>
  <c r="O6" i="7"/>
  <c r="C12" i="2" l="1"/>
  <c r="B13" i="7"/>
  <c r="B10" i="6"/>
  <c r="B10" i="4"/>
  <c r="B10" i="5"/>
  <c r="B10" i="3"/>
  <c r="B11" i="6"/>
  <c r="B11" i="3"/>
  <c r="B14" i="7"/>
  <c r="B11" i="5"/>
  <c r="B11" i="4"/>
  <c r="H16" i="8"/>
  <c r="H17" i="8"/>
  <c r="H9" i="5"/>
  <c r="L12" i="7" s="1"/>
  <c r="H10" i="5"/>
  <c r="L13" i="7" s="1"/>
  <c r="H11" i="5"/>
  <c r="L14" i="7" s="1"/>
  <c r="H12" i="5"/>
  <c r="L15" i="7" s="1"/>
  <c r="H13" i="5"/>
  <c r="L16" i="7" s="1"/>
  <c r="H14" i="5"/>
  <c r="L17" i="7" s="1"/>
  <c r="H15" i="5"/>
  <c r="L18" i="7" s="1"/>
  <c r="H16" i="5"/>
  <c r="L19" i="7" s="1"/>
  <c r="H17" i="5"/>
  <c r="L20" i="7" s="1"/>
  <c r="H18" i="5"/>
  <c r="L21" i="7" s="1"/>
  <c r="H19" i="5"/>
  <c r="L22" i="7" s="1"/>
  <c r="H20" i="5"/>
  <c r="L23" i="7" s="1"/>
  <c r="H8" i="5"/>
  <c r="L11" i="7" s="1"/>
  <c r="H5" i="5"/>
  <c r="L8" i="7" s="1"/>
  <c r="H4" i="5"/>
  <c r="L7" i="7" s="1"/>
  <c r="L6" i="7"/>
  <c r="C13" i="2" l="1"/>
  <c r="B16" i="7" s="1"/>
  <c r="B12" i="3"/>
  <c r="B12" i="4"/>
  <c r="B15" i="7"/>
  <c r="B12" i="6"/>
  <c r="B12" i="5"/>
  <c r="B4" i="4"/>
  <c r="B3" i="6"/>
  <c r="B3" i="5"/>
  <c r="B3" i="4"/>
  <c r="B3" i="3"/>
  <c r="B4" i="3"/>
  <c r="B5" i="3"/>
  <c r="B13" i="3" l="1"/>
  <c r="B13" i="6"/>
  <c r="B13" i="4"/>
  <c r="C14" i="2"/>
  <c r="B14" i="4" s="1"/>
  <c r="B13" i="5"/>
  <c r="C15" i="2" l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B14" i="6"/>
  <c r="B17" i="7"/>
  <c r="B14" i="3"/>
  <c r="B14" i="5"/>
  <c r="C47" i="2" l="1"/>
  <c r="B49" i="7"/>
  <c r="B46" i="5"/>
  <c r="B46" i="6"/>
  <c r="B46" i="4"/>
  <c r="B15" i="5"/>
  <c r="B16" i="4"/>
  <c r="B15" i="3"/>
  <c r="B16" i="5"/>
  <c r="B18" i="7"/>
  <c r="B15" i="6"/>
  <c r="B19" i="7"/>
  <c r="B16" i="6"/>
  <c r="B15" i="4"/>
  <c r="B16" i="3"/>
  <c r="B17" i="6"/>
  <c r="B17" i="3"/>
  <c r="B20" i="7"/>
  <c r="B17" i="5"/>
  <c r="B17" i="4"/>
  <c r="C48" i="2" l="1"/>
  <c r="B47" i="6"/>
  <c r="B47" i="4"/>
  <c r="B50" i="7"/>
  <c r="B47" i="5"/>
  <c r="B18" i="4"/>
  <c r="B18" i="3"/>
  <c r="B18" i="6"/>
  <c r="B21" i="7"/>
  <c r="B18" i="5"/>
  <c r="C49" i="2" l="1"/>
  <c r="B51" i="7"/>
  <c r="B48" i="6"/>
  <c r="B48" i="4"/>
  <c r="B48" i="5"/>
  <c r="B19" i="6"/>
  <c r="B19" i="3"/>
  <c r="B22" i="7"/>
  <c r="B19" i="4"/>
  <c r="B19" i="5"/>
  <c r="C50" i="2" l="1"/>
  <c r="B49" i="6"/>
  <c r="B49" i="5"/>
  <c r="B49" i="4"/>
  <c r="B52" i="7"/>
  <c r="B20" i="5"/>
  <c r="B20" i="4"/>
  <c r="B23" i="7"/>
  <c r="B20" i="6"/>
  <c r="B20" i="3"/>
  <c r="C51" i="2" l="1"/>
  <c r="B53" i="7"/>
  <c r="B50" i="5"/>
  <c r="B50" i="6"/>
  <c r="B50" i="4"/>
  <c r="B21" i="3"/>
  <c r="B21" i="4"/>
  <c r="B21" i="6"/>
  <c r="B24" i="7"/>
  <c r="B21" i="5"/>
  <c r="C52" i="2" l="1"/>
  <c r="B51" i="6"/>
  <c r="B51" i="4"/>
  <c r="B54" i="7"/>
  <c r="B51" i="5"/>
  <c r="B22" i="5"/>
  <c r="B22" i="3"/>
  <c r="B22" i="6"/>
  <c r="B22" i="4"/>
  <c r="B25" i="7"/>
  <c r="C53" i="2" l="1"/>
  <c r="B55" i="7"/>
  <c r="B52" i="6"/>
  <c r="B52" i="5"/>
  <c r="B52" i="4"/>
  <c r="B26" i="7"/>
  <c r="B23" i="5"/>
  <c r="B23" i="3"/>
  <c r="B23" i="4"/>
  <c r="B23" i="6"/>
  <c r="C54" i="2" l="1"/>
  <c r="B53" i="6"/>
  <c r="B53" i="5"/>
  <c r="B53" i="4"/>
  <c r="B56" i="7"/>
  <c r="B24" i="3"/>
  <c r="B24" i="5"/>
  <c r="B27" i="7"/>
  <c r="B24" i="6"/>
  <c r="B24" i="4"/>
  <c r="C55" i="2" l="1"/>
  <c r="B57" i="7"/>
  <c r="B54" i="5"/>
  <c r="B54" i="6"/>
  <c r="B54" i="4"/>
  <c r="B25" i="6"/>
  <c r="B28" i="7"/>
  <c r="B25" i="3"/>
  <c r="B25" i="5"/>
  <c r="B25" i="4"/>
  <c r="C56" i="2" l="1"/>
  <c r="B55" i="6"/>
  <c r="B55" i="4"/>
  <c r="B58" i="7"/>
  <c r="B55" i="5"/>
  <c r="B29" i="7"/>
  <c r="B26" i="4"/>
  <c r="B26" i="6"/>
  <c r="B26" i="5"/>
  <c r="B26" i="3"/>
  <c r="C57" i="2" l="1"/>
  <c r="B59" i="7"/>
  <c r="B56" i="6"/>
  <c r="B56" i="5"/>
  <c r="B56" i="4"/>
  <c r="B27" i="6"/>
  <c r="B27" i="3"/>
  <c r="B30" i="7"/>
  <c r="B27" i="5"/>
  <c r="B27" i="4"/>
  <c r="C58" i="2" l="1"/>
  <c r="B57" i="6"/>
  <c r="B57" i="5"/>
  <c r="B57" i="4"/>
  <c r="B60" i="7"/>
  <c r="B28" i="5"/>
  <c r="B28" i="4"/>
  <c r="B31" i="7"/>
  <c r="B28" i="3"/>
  <c r="B28" i="6"/>
  <c r="B30" i="5"/>
  <c r="B30" i="6"/>
  <c r="B33" i="7"/>
  <c r="B30" i="4"/>
  <c r="B30" i="3"/>
  <c r="C59" i="2" l="1"/>
  <c r="B61" i="7"/>
  <c r="B58" i="5"/>
  <c r="B58" i="6"/>
  <c r="B58" i="4"/>
  <c r="B29" i="4"/>
  <c r="B29" i="6"/>
  <c r="B29" i="3"/>
  <c r="B29" i="5"/>
  <c r="B32" i="7"/>
  <c r="B31" i="6"/>
  <c r="B34" i="7"/>
  <c r="B31" i="5"/>
  <c r="B31" i="4"/>
  <c r="B31" i="3"/>
  <c r="C60" i="2" l="1"/>
  <c r="B59" i="6"/>
  <c r="B59" i="4"/>
  <c r="B62" i="7"/>
  <c r="B59" i="5"/>
  <c r="B32" i="5"/>
  <c r="B32" i="3"/>
  <c r="B35" i="7"/>
  <c r="B32" i="6"/>
  <c r="B32" i="4"/>
  <c r="C61" i="2" l="1"/>
  <c r="B63" i="7"/>
  <c r="B60" i="6"/>
  <c r="B60" i="5"/>
  <c r="B60" i="4"/>
  <c r="B36" i="7"/>
  <c r="B33" i="4"/>
  <c r="B33" i="6"/>
  <c r="B33" i="3"/>
  <c r="B33" i="5"/>
  <c r="C62" i="2" l="1"/>
  <c r="B61" i="6"/>
  <c r="B61" i="5"/>
  <c r="B61" i="4"/>
  <c r="B64" i="7"/>
  <c r="B34" i="5"/>
  <c r="B34" i="6"/>
  <c r="B37" i="7"/>
  <c r="B34" i="4"/>
  <c r="B34" i="3"/>
  <c r="C63" i="2" l="1"/>
  <c r="B65" i="7"/>
  <c r="B62" i="5"/>
  <c r="B62" i="6"/>
  <c r="B62" i="4"/>
  <c r="B35" i="6"/>
  <c r="B38" i="7"/>
  <c r="B35" i="5"/>
  <c r="B35" i="4"/>
  <c r="B35" i="3"/>
  <c r="C64" i="2" l="1"/>
  <c r="B63" i="6"/>
  <c r="B63" i="4"/>
  <c r="B66" i="7"/>
  <c r="B63" i="5"/>
  <c r="B36" i="5"/>
  <c r="B36" i="3"/>
  <c r="B39" i="7"/>
  <c r="B36" i="6"/>
  <c r="B36" i="4"/>
  <c r="C65" i="2" l="1"/>
  <c r="B67" i="7"/>
  <c r="B64" i="6"/>
  <c r="B64" i="4"/>
  <c r="B64" i="5"/>
  <c r="B40" i="7"/>
  <c r="B37" i="4"/>
  <c r="B37" i="3"/>
  <c r="B37" i="6"/>
  <c r="B37" i="5"/>
  <c r="C66" i="2" l="1"/>
  <c r="B65" i="6"/>
  <c r="B65" i="5"/>
  <c r="B65" i="4"/>
  <c r="B68" i="7"/>
  <c r="B38" i="5"/>
  <c r="B41" i="7"/>
  <c r="B38" i="4"/>
  <c r="B38" i="3"/>
  <c r="B38" i="6"/>
  <c r="C67" i="2" l="1"/>
  <c r="B69" i="7"/>
  <c r="B66" i="5"/>
  <c r="B66" i="6"/>
  <c r="B66" i="4"/>
  <c r="B39" i="6"/>
  <c r="B42" i="7"/>
  <c r="B39" i="5"/>
  <c r="B39" i="4"/>
  <c r="B39" i="3"/>
  <c r="C68" i="2" l="1"/>
  <c r="B67" i="6"/>
  <c r="B67" i="4"/>
  <c r="B70" i="7"/>
  <c r="B67" i="5"/>
  <c r="B40" i="5"/>
  <c r="B40" i="3"/>
  <c r="B40" i="6"/>
  <c r="B43" i="7"/>
  <c r="B40" i="4"/>
  <c r="C69" i="2" l="1"/>
  <c r="B71" i="7"/>
  <c r="B68" i="6"/>
  <c r="B68" i="5"/>
  <c r="B68" i="4"/>
  <c r="B44" i="7"/>
  <c r="B41" i="4"/>
  <c r="B41" i="3"/>
  <c r="B41" i="6"/>
  <c r="B41" i="5"/>
  <c r="C70" i="2" l="1"/>
  <c r="B69" i="6"/>
  <c r="B72" i="7"/>
  <c r="B69" i="5"/>
  <c r="B69" i="4"/>
  <c r="B42" i="5"/>
  <c r="B45" i="7"/>
  <c r="B42" i="4"/>
  <c r="B42" i="3"/>
  <c r="B42" i="6"/>
  <c r="C71" i="2" l="1"/>
  <c r="B73" i="7"/>
  <c r="B70" i="5"/>
  <c r="B70" i="4"/>
  <c r="B70" i="6"/>
  <c r="B43" i="6"/>
  <c r="B46" i="7"/>
  <c r="B43" i="5"/>
  <c r="B43" i="4"/>
  <c r="B43" i="3"/>
  <c r="C72" i="2" l="1"/>
  <c r="B71" i="6"/>
  <c r="B71" i="4"/>
  <c r="B74" i="7"/>
  <c r="B71" i="5"/>
  <c r="B44" i="5"/>
  <c r="B44" i="3"/>
  <c r="B44" i="6"/>
  <c r="B47" i="7"/>
  <c r="B44" i="4"/>
  <c r="C73" i="2" l="1"/>
  <c r="B75" i="7"/>
  <c r="B72" i="6"/>
  <c r="B72" i="4"/>
  <c r="B72" i="5"/>
  <c r="B46" i="3"/>
  <c r="B48" i="7"/>
  <c r="B45" i="4"/>
  <c r="B45" i="3"/>
  <c r="B45" i="6"/>
  <c r="B45" i="5"/>
  <c r="C74" i="2" l="1"/>
  <c r="B73" i="6"/>
  <c r="B76" i="7"/>
  <c r="B73" i="5"/>
  <c r="B73" i="4"/>
  <c r="B47" i="3"/>
  <c r="C75" i="2" l="1"/>
  <c r="B77" i="7"/>
  <c r="B74" i="5"/>
  <c r="B74" i="6"/>
  <c r="B74" i="4"/>
  <c r="B48" i="3"/>
  <c r="C76" i="2" l="1"/>
  <c r="B75" i="6"/>
  <c r="B75" i="4"/>
  <c r="B78" i="7"/>
  <c r="B75" i="5"/>
  <c r="B49" i="3"/>
  <c r="C77" i="2" l="1"/>
  <c r="B79" i="7"/>
  <c r="B76" i="6"/>
  <c r="B76" i="5"/>
  <c r="B76" i="4"/>
  <c r="B50" i="3"/>
  <c r="C78" i="2" l="1"/>
  <c r="B77" i="6"/>
  <c r="B80" i="7"/>
  <c r="B77" i="5"/>
  <c r="B77" i="4"/>
  <c r="B51" i="3"/>
  <c r="C79" i="2" l="1"/>
  <c r="B81" i="7"/>
  <c r="B78" i="5"/>
  <c r="B78" i="6"/>
  <c r="B78" i="4"/>
  <c r="B52" i="3"/>
  <c r="C80" i="2" l="1"/>
  <c r="B79" i="6"/>
  <c r="B79" i="4"/>
  <c r="B82" i="7"/>
  <c r="B79" i="5"/>
  <c r="B53" i="3"/>
  <c r="B54" i="3"/>
  <c r="C81" i="2" l="1"/>
  <c r="B83" i="7"/>
  <c r="B80" i="6"/>
  <c r="B80" i="5"/>
  <c r="B80" i="4"/>
  <c r="B55" i="3"/>
  <c r="C82" i="2" l="1"/>
  <c r="B81" i="6"/>
  <c r="B81" i="5"/>
  <c r="B81" i="4"/>
  <c r="B84" i="7"/>
  <c r="B56" i="3"/>
  <c r="C83" i="2" l="1"/>
  <c r="B85" i="7"/>
  <c r="B82" i="5"/>
  <c r="B82" i="6"/>
  <c r="B82" i="4"/>
  <c r="B57" i="3"/>
  <c r="C84" i="2" l="1"/>
  <c r="B83" i="6"/>
  <c r="B86" i="7"/>
  <c r="B83" i="4"/>
  <c r="B83" i="5"/>
  <c r="B58" i="3"/>
  <c r="C85" i="2" l="1"/>
  <c r="B87" i="7"/>
  <c r="B84" i="6"/>
  <c r="B84" i="5"/>
  <c r="B84" i="4"/>
  <c r="B59" i="3"/>
  <c r="C86" i="2" l="1"/>
  <c r="B85" i="6"/>
  <c r="B85" i="5"/>
  <c r="B85" i="4"/>
  <c r="B88" i="7"/>
  <c r="B60" i="3"/>
  <c r="C87" i="2" l="1"/>
  <c r="B89" i="7"/>
  <c r="B86" i="5"/>
  <c r="B86" i="6"/>
  <c r="B86" i="4"/>
  <c r="B61" i="3"/>
  <c r="C88" i="2" l="1"/>
  <c r="B87" i="6"/>
  <c r="B90" i="7"/>
  <c r="B87" i="4"/>
  <c r="B87" i="5"/>
  <c r="B62" i="3"/>
  <c r="C89" i="2" l="1"/>
  <c r="B91" i="7"/>
  <c r="B88" i="6"/>
  <c r="B88" i="5"/>
  <c r="B88" i="4"/>
  <c r="B63" i="3"/>
  <c r="C90" i="2" l="1"/>
  <c r="B89" i="6"/>
  <c r="B89" i="5"/>
  <c r="B89" i="4"/>
  <c r="B92" i="7"/>
  <c r="B64" i="3"/>
  <c r="C91" i="2" l="1"/>
  <c r="B93" i="7"/>
  <c r="B90" i="5"/>
  <c r="B90" i="6"/>
  <c r="B90" i="4"/>
  <c r="B65" i="3"/>
  <c r="C92" i="2" l="1"/>
  <c r="B91" i="6"/>
  <c r="B91" i="4"/>
  <c r="B94" i="7"/>
  <c r="B91" i="5"/>
  <c r="B66" i="3"/>
  <c r="C93" i="2" l="1"/>
  <c r="B95" i="7"/>
  <c r="B92" i="6"/>
  <c r="B92" i="5"/>
  <c r="B92" i="4"/>
  <c r="B67" i="3"/>
  <c r="C94" i="2" l="1"/>
  <c r="B93" i="6"/>
  <c r="B96" i="7"/>
  <c r="B93" i="5"/>
  <c r="B93" i="4"/>
  <c r="B68" i="3"/>
  <c r="C95" i="2" l="1"/>
  <c r="B97" i="7"/>
  <c r="B94" i="5"/>
  <c r="B94" i="6"/>
  <c r="B94" i="4"/>
  <c r="B69" i="3"/>
  <c r="C96" i="2" l="1"/>
  <c r="B95" i="6"/>
  <c r="B95" i="4"/>
  <c r="B98" i="7"/>
  <c r="B95" i="5"/>
  <c r="B70" i="3"/>
  <c r="C97" i="2" l="1"/>
  <c r="B99" i="7"/>
  <c r="B96" i="4"/>
  <c r="B96" i="6"/>
  <c r="B96" i="5"/>
  <c r="B71" i="3"/>
  <c r="C98" i="2" l="1"/>
  <c r="B97" i="6"/>
  <c r="B100" i="7"/>
  <c r="B97" i="5"/>
  <c r="B97" i="4"/>
  <c r="B72" i="3"/>
  <c r="C99" i="2" l="1"/>
  <c r="B101" i="7"/>
  <c r="B98" i="5"/>
  <c r="B98" i="4"/>
  <c r="B98" i="6"/>
  <c r="B73" i="3"/>
  <c r="C100" i="2" l="1"/>
  <c r="B99" i="6"/>
  <c r="B99" i="4"/>
  <c r="B102" i="7"/>
  <c r="B99" i="5"/>
  <c r="B74" i="3"/>
  <c r="C101" i="2" l="1"/>
  <c r="B100" i="6"/>
  <c r="B100" i="5"/>
  <c r="B100" i="4"/>
  <c r="B75" i="3"/>
  <c r="C102" i="2" l="1"/>
  <c r="B101" i="6"/>
  <c r="B101" i="5"/>
  <c r="B101" i="4"/>
  <c r="B76" i="3"/>
  <c r="B102" i="5" l="1"/>
  <c r="B102" i="6"/>
  <c r="B102" i="4"/>
  <c r="B77" i="3"/>
  <c r="B78" i="3" l="1"/>
  <c r="B79" i="3" l="1"/>
  <c r="B80" i="3" l="1"/>
  <c r="B81" i="3" l="1"/>
  <c r="B82" i="3" l="1"/>
  <c r="B83" i="3" l="1"/>
  <c r="B84" i="3"/>
  <c r="B85" i="3" l="1"/>
  <c r="B86" i="3" l="1"/>
  <c r="B87" i="3" l="1"/>
  <c r="B88" i="3" l="1"/>
  <c r="B89" i="3" l="1"/>
  <c r="B90" i="3" l="1"/>
  <c r="B91" i="3" l="1"/>
  <c r="B92" i="3" l="1"/>
  <c r="B93" i="3" l="1"/>
  <c r="B94" i="3" l="1"/>
  <c r="B95" i="3" l="1"/>
  <c r="B96" i="3" l="1"/>
  <c r="B97" i="3" l="1"/>
  <c r="B98" i="3" l="1"/>
  <c r="B99" i="3" l="1"/>
  <c r="B100" i="3" l="1"/>
  <c r="B102" i="3" l="1"/>
  <c r="B101" i="3"/>
</calcChain>
</file>

<file path=xl/comments1.xml><?xml version="1.0" encoding="utf-8"?>
<comments xmlns="http://schemas.openxmlformats.org/spreadsheetml/2006/main">
  <authors>
    <author>Fatih TÜRK</author>
  </authors>
  <commentList>
    <comment ref="L3" authorId="0" shapeId="0">
      <text>
        <r>
          <rPr>
            <b/>
            <sz val="14"/>
            <color indexed="81"/>
            <rFont val="Tahoma"/>
            <family val="2"/>
            <charset val="162"/>
          </rPr>
          <t>"İhalesi Yapıldı"</t>
        </r>
        <r>
          <rPr>
            <sz val="14"/>
            <color indexed="81"/>
            <rFont val="Tahoma"/>
            <family val="2"/>
            <charset val="162"/>
          </rPr>
          <t xml:space="preserve"> ve </t>
        </r>
        <r>
          <rPr>
            <b/>
            <sz val="14"/>
            <color indexed="81"/>
            <rFont val="Tahoma"/>
            <family val="2"/>
            <charset val="162"/>
          </rPr>
          <t>"Yer Teslimi Yapıldı"</t>
        </r>
        <r>
          <rPr>
            <sz val="14"/>
            <color indexed="81"/>
            <rFont val="Tahoma"/>
            <family val="2"/>
            <charset val="162"/>
          </rPr>
          <t xml:space="preserve"> seçenekleri </t>
        </r>
        <r>
          <rPr>
            <u/>
            <sz val="14"/>
            <color indexed="81"/>
            <rFont val="Tahoma"/>
            <family val="2"/>
            <charset val="162"/>
          </rPr>
          <t>mevcut dönem</t>
        </r>
        <r>
          <rPr>
            <sz val="14"/>
            <color indexed="81"/>
            <rFont val="Tahoma"/>
            <family val="2"/>
            <charset val="162"/>
          </rPr>
          <t xml:space="preserve"> itibariyle </t>
        </r>
        <r>
          <rPr>
            <b/>
            <u/>
            <sz val="14"/>
            <color indexed="81"/>
            <rFont val="Tahoma"/>
            <family val="2"/>
            <charset val="162"/>
          </rPr>
          <t>İhale aşamasında olup ihale süreçleri tamamlanan</t>
        </r>
        <r>
          <rPr>
            <sz val="14"/>
            <color indexed="81"/>
            <rFont val="Tahoma"/>
            <family val="2"/>
            <charset val="162"/>
          </rPr>
          <t xml:space="preserve"> projeler için değerlendirilmelidir. Bu projeler sonraki dönemlerde "Devam ediyor" olarak işaretlenmelidir.
</t>
        </r>
        <r>
          <rPr>
            <u/>
            <sz val="14"/>
            <color indexed="81"/>
            <rFont val="Tahoma"/>
            <family val="2"/>
            <charset val="162"/>
          </rPr>
          <t>İhale aşamasına gelmemiş</t>
        </r>
        <r>
          <rPr>
            <sz val="14"/>
            <color indexed="81"/>
            <rFont val="Tahoma"/>
            <family val="2"/>
            <charset val="162"/>
          </rPr>
          <t xml:space="preserve"> veya </t>
        </r>
        <r>
          <rPr>
            <u/>
            <sz val="14"/>
            <color indexed="81"/>
            <rFont val="Tahoma"/>
            <family val="2"/>
            <charset val="162"/>
          </rPr>
          <t>ihalesi yapıldığı halde</t>
        </r>
        <r>
          <rPr>
            <sz val="14"/>
            <color indexed="81"/>
            <rFont val="Tahoma"/>
            <family val="2"/>
            <charset val="162"/>
          </rPr>
          <t xml:space="preserve"> çeşitli sebeplerle başlanamamış projeler </t>
        </r>
        <r>
          <rPr>
            <b/>
            <u/>
            <sz val="14"/>
            <color indexed="81"/>
            <rFont val="Tahoma"/>
            <family val="2"/>
            <charset val="162"/>
          </rPr>
          <t>"Başlamadı"</t>
        </r>
        <r>
          <rPr>
            <sz val="14"/>
            <color indexed="81"/>
            <rFont val="Tahoma"/>
            <family val="2"/>
            <charset val="162"/>
          </rPr>
          <t xml:space="preserve"> olarak değerlendirilmelidir.
</t>
        </r>
        <r>
          <rPr>
            <b/>
            <u/>
            <sz val="14"/>
            <color indexed="81"/>
            <rFont val="Tahoma"/>
            <family val="2"/>
            <charset val="162"/>
          </rPr>
          <t>İptal olan veya daha sonraki yıllarda tekrar yapımına devam edilme</t>
        </r>
        <r>
          <rPr>
            <sz val="14"/>
            <color indexed="81"/>
            <rFont val="Tahoma"/>
            <family val="2"/>
            <charset val="162"/>
          </rPr>
          <t xml:space="preserve"> durumu göz önünde bulundurularak programdan çıkarılan projeler ise </t>
        </r>
        <r>
          <rPr>
            <b/>
            <sz val="14"/>
            <color indexed="81"/>
            <rFont val="Tahoma"/>
            <family val="2"/>
            <charset val="162"/>
          </rPr>
          <t>"Tasfiye Edildi"</t>
        </r>
        <r>
          <rPr>
            <sz val="14"/>
            <color indexed="81"/>
            <rFont val="Tahoma"/>
            <family val="2"/>
            <charset val="162"/>
          </rPr>
          <t xml:space="preserve"> olarak değerlendirilmelidir.
</t>
        </r>
      </text>
    </comment>
  </commentList>
</comments>
</file>

<file path=xl/comments2.xml><?xml version="1.0" encoding="utf-8"?>
<comments xmlns="http://schemas.openxmlformats.org/spreadsheetml/2006/main">
  <authors>
    <author>Fatih TÜRK</author>
  </authors>
  <commentList>
    <comment ref="G3" authorId="0" shapeId="0">
      <text>
        <r>
          <rPr>
            <b/>
            <sz val="14"/>
            <color indexed="81"/>
            <rFont val="Tahoma"/>
            <family val="2"/>
            <charset val="162"/>
          </rPr>
          <t xml:space="preserve">Koordinatları bulmak için, Google Maps üzerinde yeri bulunduktan sonra sağ tık “burası neresi” Örnek: 40.839487, 31.155090 (Kayseri Valiliği Koordinat) </t>
        </r>
      </text>
    </comment>
    <comment ref="H3" authorId="0" shapeId="0">
      <text>
        <r>
          <rPr>
            <b/>
            <sz val="14"/>
            <color indexed="81"/>
            <rFont val="Tahoma"/>
            <family val="2"/>
            <charset val="162"/>
          </rPr>
          <t xml:space="preserve">Örnek: 1.275 m2 kapalı alan, 10 km uzunluğunda, 12 derslikli, 1.500 kişi kapasiteli, vs. </t>
        </r>
      </text>
    </comment>
  </commentList>
</comments>
</file>

<file path=xl/comments3.xml><?xml version="1.0" encoding="utf-8"?>
<comments xmlns="http://schemas.openxmlformats.org/spreadsheetml/2006/main">
  <authors>
    <author>Fatih TÜRK</author>
  </authors>
  <commentList>
    <comment ref="E3" authorId="0" shapeId="0">
      <text>
        <r>
          <rPr>
            <b/>
            <sz val="14"/>
            <color indexed="81"/>
            <rFont val="Tahoma"/>
            <family val="2"/>
            <charset val="162"/>
          </rPr>
          <t>"EVET (Tek ihale yapıldı)" seçeneği işaretlenmiş ise DOLDURUNUZ. 
(Örnek: Kayseri İnşaat Taahhüt)</t>
        </r>
      </text>
    </comment>
    <comment ref="F3" authorId="0" shapeId="0">
      <text>
        <r>
          <rPr>
            <b/>
            <sz val="12"/>
            <color indexed="81"/>
            <rFont val="Tahoma"/>
            <family val="2"/>
            <charset val="162"/>
          </rPr>
          <t>"EVET (Tek ihale yapıldı)" seçeneği işaretlenmiş ise DOLDURUNUZ.</t>
        </r>
      </text>
    </comment>
    <comment ref="G3" authorId="0" shapeId="0">
      <text>
        <r>
          <rPr>
            <b/>
            <sz val="12"/>
            <color indexed="81"/>
            <rFont val="Tahoma"/>
            <family val="2"/>
            <charset val="162"/>
          </rPr>
          <t>"EVET (Tek ihale yapıldı)" seçeneği işaretlenmiş ise DOLDURUNUZ.
Gün/ay/yıl   Örnek: 01.01.2018</t>
        </r>
      </text>
    </comment>
    <comment ref="H3" authorId="0" shapeId="0">
      <text>
        <r>
          <rPr>
            <b/>
            <sz val="14"/>
            <color indexed="81"/>
            <rFont val="Tahoma"/>
            <family val="2"/>
            <charset val="162"/>
          </rPr>
          <t>"EVET (Tek ihale yapıldı)" seçeneği işaretlenmiş ise DOLDURUNUZ.
Gün/ay/yıl   Örnek: 01.01.2018</t>
        </r>
      </text>
    </comment>
    <comment ref="I3" authorId="0" shapeId="0">
      <text>
        <r>
          <rPr>
            <b/>
            <sz val="12"/>
            <color indexed="81"/>
            <rFont val="Tahoma"/>
            <family val="2"/>
            <charset val="162"/>
          </rPr>
          <t>"EVET (Tek ihale yapıldı)" seçeneği işaretlenmiş ise DOLDURUNUZ.</t>
        </r>
      </text>
    </comment>
  </commentList>
</comments>
</file>

<file path=xl/comments4.xml><?xml version="1.0" encoding="utf-8"?>
<comments xmlns="http://schemas.openxmlformats.org/spreadsheetml/2006/main">
  <authors>
    <author>Fatih TÜRK</author>
  </authors>
  <commentList>
    <comment ref="H3" authorId="0" shapeId="0">
      <text>
        <r>
          <rPr>
            <b/>
            <sz val="12"/>
            <color indexed="81"/>
            <rFont val="Tahoma"/>
            <family val="2"/>
            <charset val="162"/>
          </rPr>
          <t xml:space="preserve">Bu bölüm otomatik olarak hesaplanacak olup hesaplama formülü:
(dönem sonu harcamma x 100) / yılı ödeneği </t>
        </r>
      </text>
    </comment>
    <comment ref="I3" authorId="0" shapeId="0">
      <text>
        <r>
          <rPr>
            <b/>
            <sz val="16"/>
            <color indexed="81"/>
            <rFont val="Tahoma"/>
            <family val="2"/>
            <charset val="162"/>
          </rPr>
          <t xml:space="preserve">Projenin durumuna göre </t>
        </r>
        <r>
          <rPr>
            <b/>
            <u/>
            <sz val="16"/>
            <color indexed="81"/>
            <rFont val="Tahoma"/>
            <family val="2"/>
            <charset val="162"/>
          </rPr>
          <t xml:space="preserve">tahmini </t>
        </r>
        <r>
          <rPr>
            <b/>
            <sz val="16"/>
            <color indexed="81"/>
            <rFont val="Tahoma"/>
            <family val="2"/>
            <charset val="162"/>
          </rPr>
          <t>yüzdelik gerçekleşme el ile girilecektir.</t>
        </r>
      </text>
    </comment>
  </commentList>
</comments>
</file>

<file path=xl/comments5.xml><?xml version="1.0" encoding="utf-8"?>
<comments xmlns="http://schemas.openxmlformats.org/spreadsheetml/2006/main">
  <authors>
    <author>Fatih TÜRK</author>
  </authors>
  <commentList>
    <comment ref="E3" authorId="0" shapeId="0">
      <text>
        <r>
          <rPr>
            <b/>
            <sz val="16"/>
            <color indexed="81"/>
            <rFont val="Tahoma"/>
            <family val="2"/>
            <charset val="162"/>
          </rPr>
          <t xml:space="preserve">Projenin </t>
        </r>
        <r>
          <rPr>
            <b/>
            <u/>
            <sz val="16"/>
            <color indexed="81"/>
            <rFont val="Tahoma"/>
            <family val="2"/>
            <charset val="162"/>
          </rPr>
          <t>son durumu</t>
        </r>
        <r>
          <rPr>
            <b/>
            <sz val="16"/>
            <color indexed="81"/>
            <rFont val="Tahoma"/>
            <family val="2"/>
            <charset val="162"/>
          </rPr>
          <t xml:space="preserve"> ile (varsa) sorunlar yazılacaktır. 
Örnek: Üç katlı hizmet binasının kaba inşaatı tamamlanmıştır. Ödenek yetersizliği nedeniyle çalışmalar durmuştur.</t>
        </r>
        <r>
          <rPr>
            <b/>
            <sz val="14"/>
            <color indexed="81"/>
            <rFont val="Tahoma"/>
            <family val="2"/>
            <charset val="162"/>
          </rPr>
          <t xml:space="preserve">
</t>
        </r>
        <r>
          <rPr>
            <sz val="14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<sst xmlns="http://schemas.openxmlformats.org/spreadsheetml/2006/main" count="355" uniqueCount="238">
  <si>
    <t>SIRA NO</t>
  </si>
  <si>
    <t>İLÇESİ</t>
  </si>
  <si>
    <t>SEKTÖRÜ</t>
  </si>
  <si>
    <t>PROJE NUMARASI</t>
  </si>
  <si>
    <t>BAŞLAMA
TARİHİ</t>
  </si>
  <si>
    <t>BİTİŞ
TARİHİ</t>
  </si>
  <si>
    <t>DURUMU</t>
  </si>
  <si>
    <t>KARAKTERİSTİK</t>
  </si>
  <si>
    <t>ADRESİ</t>
  </si>
  <si>
    <t>TANITIMI</t>
  </si>
  <si>
    <t>ADI</t>
  </si>
  <si>
    <t>PROJENİN</t>
  </si>
  <si>
    <t>İLİ</t>
  </si>
  <si>
    <t>İHALE USULÜ</t>
  </si>
  <si>
    <t>PROJE TUTARI</t>
  </si>
  <si>
    <t>YILI ÖDENEĞİ</t>
  </si>
  <si>
    <t>DÖNEM SONU HARCAMA</t>
  </si>
  <si>
    <t>NAKDİ GERÇEKLEŞME</t>
  </si>
  <si>
    <t>ÖNCEKİ YILLAR
HARCAMASI</t>
  </si>
  <si>
    <t>FİZİKİ 
GERÇEKLEŞME</t>
  </si>
  <si>
    <t>AMACI VE SAĞLAYACAĞI FAYDA</t>
  </si>
  <si>
    <t>ÖNEMLİ AŞAMALAR VE VARSA SORUNLAR</t>
  </si>
  <si>
    <t>BÜTÇESİ</t>
  </si>
  <si>
    <t>MUHTELİF</t>
  </si>
  <si>
    <t>EĞİTİM</t>
  </si>
  <si>
    <t>ENERJİ</t>
  </si>
  <si>
    <t>MADENCİLİK</t>
  </si>
  <si>
    <t>SAĞLIK</t>
  </si>
  <si>
    <t>TARIM</t>
  </si>
  <si>
    <t>TURİZM</t>
  </si>
  <si>
    <t>ULAŞTIRMA</t>
  </si>
  <si>
    <t>GENEL BÜTÇE</t>
  </si>
  <si>
    <t>ÖZEL BÜTÇE</t>
  </si>
  <si>
    <t>MAHALLİ İDARELER</t>
  </si>
  <si>
    <t xml:space="preserve">FON </t>
  </si>
  <si>
    <t>BAĞIŞ</t>
  </si>
  <si>
    <t>DIŞ KREDİ</t>
  </si>
  <si>
    <t>ETÜT-PROJE</t>
  </si>
  <si>
    <t>FİZİBİLİTE ETÜDÜ</t>
  </si>
  <si>
    <t>İNŞAAT</t>
  </si>
  <si>
    <t>KAYMAKAM EVİ</t>
  </si>
  <si>
    <t>KONUT ALTYAPISI</t>
  </si>
  <si>
    <t>LOJMAN</t>
  </si>
  <si>
    <t>HİZMET BİNASI</t>
  </si>
  <si>
    <t>UYGULAMA PROJESİ</t>
  </si>
  <si>
    <t>ONARIM</t>
  </si>
  <si>
    <t>BAKIM ONARIM</t>
  </si>
  <si>
    <t>BİNA BAKIM ONARIM</t>
  </si>
  <si>
    <t>İNŞAAT BAKIM ONARIMI</t>
  </si>
  <si>
    <t>MAKİNE-TEÇHİZAT BAKIM ONARIMI</t>
  </si>
  <si>
    <t>MAKİNE TEÇHİZAT</t>
  </si>
  <si>
    <t>TEFRİŞAT</t>
  </si>
  <si>
    <t>DANIŞMANLIK</t>
  </si>
  <si>
    <t>MÜŞAVİRLİK</t>
  </si>
  <si>
    <t>DONANIM</t>
  </si>
  <si>
    <t>YAZILIM</t>
  </si>
  <si>
    <t>SİSTEM YAZILIMI</t>
  </si>
  <si>
    <t>ÖZEL GELİŞTİRİLMİŞ YAZILIM</t>
  </si>
  <si>
    <t>UYGULAMA YAZILIMI</t>
  </si>
  <si>
    <t>GÜVENLİK YAZILIMI</t>
  </si>
  <si>
    <t>VERİ SAYISALLAŞTIRMA</t>
  </si>
  <si>
    <t>PROJE DESTEĞİ</t>
  </si>
  <si>
    <t>TAŞIT</t>
  </si>
  <si>
    <t>ULUSLARARASI KATKI PAYI</t>
  </si>
  <si>
    <t>DİĞER</t>
  </si>
  <si>
    <t>İHALE AŞAMASINDA</t>
  </si>
  <si>
    <t>İHALESİ YAPILDI</t>
  </si>
  <si>
    <t>YER TESLİMİ YAPILDI</t>
  </si>
  <si>
    <t>DEVAM EDİYOR</t>
  </si>
  <si>
    <t>BİTTİ</t>
  </si>
  <si>
    <t>VALİ KONAĞI</t>
  </si>
  <si>
    <t>İHALEYİ ALAN FİRMA</t>
  </si>
  <si>
    <t>YER TESLİM
TARİHİ</t>
  </si>
  <si>
    <t>İHALE
TARİHİ</t>
  </si>
  <si>
    <t>SEKTÖR</t>
  </si>
  <si>
    <t>BAŞLAMA TARİHİ</t>
  </si>
  <si>
    <t>BİTİŞ TARİHİ</t>
  </si>
  <si>
    <t>İHALE BEDELİ</t>
  </si>
  <si>
    <t>PROJENİN SON DURUMU</t>
  </si>
  <si>
    <t>UYGULAMADA ORTAYA ÇIKAN PROBLEMLER VEYA ÇEŞİTLİ GÜÇLÜKLERLE İLGİLİ AÇIKLAMALAR</t>
  </si>
  <si>
    <t>HAYIR</t>
  </si>
  <si>
    <t>1. DÖNEM</t>
  </si>
  <si>
    <t>2. DÖNEM</t>
  </si>
  <si>
    <t>3. DÖNEM</t>
  </si>
  <si>
    <t>4. DÖNEM</t>
  </si>
  <si>
    <t>İLLER YATIRIM PROJELERİ</t>
  </si>
  <si>
    <t>İLİ              :</t>
  </si>
  <si>
    <t>İZLEME RAPORU</t>
  </si>
  <si>
    <t>YILI           :</t>
  </si>
  <si>
    <t>YATIRIMCI DAİRE           :</t>
  </si>
  <si>
    <t>TOPLAM</t>
  </si>
  <si>
    <t>2-Program Yılı Ödeneği                                    : 2018 yılında proje için ayrılan para miktarını ifade eder.</t>
  </si>
  <si>
    <t>:</t>
  </si>
  <si>
    <t>İmza</t>
  </si>
  <si>
    <t>Adı Soyadı</t>
  </si>
  <si>
    <t>KURULUŞ YETKİLİSİ</t>
  </si>
  <si>
    <t>HAZIRLAYAN</t>
  </si>
  <si>
    <t>13. İHALE AŞAMASINDAKİ PROJE SAYISI</t>
  </si>
  <si>
    <t>12. DEVAM EDEN PROJE SAYISI</t>
  </si>
  <si>
    <t>11. BİTEN PROJE SAYISI</t>
  </si>
  <si>
    <t>10. FİZİKİ GERÇEKLEŞME (%)</t>
  </si>
  <si>
    <t>9. PARASAL GERÇEKLEŞME (%)</t>
  </si>
  <si>
    <t>8. DÖNEM SONUNA KADAR YAPILAN HARCAMA</t>
  </si>
  <si>
    <t>7. YILI ÖDENEĞİ</t>
  </si>
  <si>
    <t>6. ÖNCEKİ YILLAR HARCAMASI</t>
  </si>
  <si>
    <t>5. TOPLAM PROJE TUTARI</t>
  </si>
  <si>
    <t>SAĞLIK SEKTÖRÜ</t>
  </si>
  <si>
    <t>EĞİTİM SEKTÖRÜ</t>
  </si>
  <si>
    <t>4. PROJELERİN SEKTÖRLERE GÖRE DAĞILIMI</t>
  </si>
  <si>
    <t>3. TOPLAM PROJE SAYISI</t>
  </si>
  <si>
    <t>2. YATIRIMCI KURULUŞUN ADI</t>
  </si>
  <si>
    <t>1. TOPLANTI DÖNEMİ</t>
  </si>
  <si>
    <t>(Dönem Raporunda Yer Alacak Ana Başlıklar)</t>
  </si>
  <si>
    <t>YATIRIMCI KURULUŞ DÖNEM RAPORU</t>
  </si>
  <si>
    <t>Seçiniz</t>
  </si>
  <si>
    <t>KAMU İHALE KANUNU (AÇIK İHALE USULÜ)</t>
  </si>
  <si>
    <t>KAMU İHALE KANUNU (BELLİ İSTEKLİLER ARASINDA İHALE USULÜ)</t>
  </si>
  <si>
    <t>KAMU İHALE KANUNU (PAZARLIK USULÜ)</t>
  </si>
  <si>
    <t>KAMU İHALE KANUNU (DOĞRUDAN TEMİN)</t>
  </si>
  <si>
    <t>DEVLET İHALE KANUNU (KAPALI TEKLİF USULÜ)</t>
  </si>
  <si>
    <t>DEVLET İHALE KANUNU (BELLİ İSTEKLİLER ARASINDA KAPALI TEKLİF USULÜ)</t>
  </si>
  <si>
    <t>DEVLET İHALE KANUNU (AÇIK TEKLİF USULÜ)</t>
  </si>
  <si>
    <t>DEVLET İHALE KANUNU (PAZARLIK USULÜ)</t>
  </si>
  <si>
    <t>DEVLET İHALE KANUNU (YARIŞMA USULÜ)</t>
  </si>
  <si>
    <t>YILI</t>
  </si>
  <si>
    <t>DÖNEMİ</t>
  </si>
  <si>
    <t>TASFİYE EDİLDİ</t>
  </si>
  <si>
    <t>İHALE YAPILDI MI?</t>
  </si>
  <si>
    <t>KURUM İMKANLARIYLA YAPILDI</t>
  </si>
  <si>
    <t>BAŞLAMADI</t>
  </si>
  <si>
    <t>İHALE
TUTARI
(KDV DAHİL)</t>
  </si>
  <si>
    <t>KAYSERİ</t>
  </si>
  <si>
    <t>İLÇELER</t>
  </si>
  <si>
    <t>SEKTÖRLER</t>
  </si>
  <si>
    <t>YATIRIMCI KURULUŞLAR</t>
  </si>
  <si>
    <t>BELEDİYELER</t>
  </si>
  <si>
    <t>DÖNEM</t>
  </si>
  <si>
    <t>AKKIŞLA</t>
  </si>
  <si>
    <t>YATIRIM İZLEME VE KOORDİNASYON BAŞKANLIĞI</t>
  </si>
  <si>
    <t>KAYSERİ BÜYÜKŞEHİR BELEDİYESİ</t>
  </si>
  <si>
    <t>BÜNYAN</t>
  </si>
  <si>
    <t>ERCİYES ÜNİVERSİTESİ REKTÖRLÜĞÜ</t>
  </si>
  <si>
    <t>KASKİ GENEL MÜDÜRLÜĞÜ</t>
  </si>
  <si>
    <t>DEVELİ</t>
  </si>
  <si>
    <t>ABDULLAH GÜL ÜNİVERSİTESİ REKTÖRLÜĞÜ</t>
  </si>
  <si>
    <t>MELİKGAZİ BELEDİYESİ</t>
  </si>
  <si>
    <t>FELAHİYE</t>
  </si>
  <si>
    <t>DSİ 12. BÖLGE MÜDÜRLÜĞÜ / KAYSERİ</t>
  </si>
  <si>
    <t>KOCASİNAN BELEDİYESİ</t>
  </si>
  <si>
    <t>HACILAR</t>
  </si>
  <si>
    <t>KARAYOLLARI 6. BÖLGE MÜDÜRLÜĞÜ / KAYSERİ</t>
  </si>
  <si>
    <t>AKKIŞLA BELEDİYESİ</t>
  </si>
  <si>
    <t>İNCESU</t>
  </si>
  <si>
    <t>İLLER BANKASI A.Ş. KAYSERİ BÖLGE MÜDÜRLÜĞÜ</t>
  </si>
  <si>
    <t>BÜNYAN BELEDİYESİ</t>
  </si>
  <si>
    <t>KOCASİNAN</t>
  </si>
  <si>
    <t>ORMAN BÖLGE MÜDÜRLÜĞÜ / KAYSERİ</t>
  </si>
  <si>
    <t>DEVELİ BELEDİYESİ</t>
  </si>
  <si>
    <t>MELİKGAZİ</t>
  </si>
  <si>
    <t>DKH</t>
  </si>
  <si>
    <t>TARIM VE ORMAN BAKANLIĞI 7. BÖLGE MÜDÜRLÜĞÜ / ADANA</t>
  </si>
  <si>
    <t>FELAHİYE BELEDİYESİ</t>
  </si>
  <si>
    <t>ÖZVATAN</t>
  </si>
  <si>
    <t>TCDD 2. BÖLGE MÜDÜRLÜĞÜ / ANKARA</t>
  </si>
  <si>
    <t>HACILAR BELEDİYESİ</t>
  </si>
  <si>
    <t>PINARBAŞI</t>
  </si>
  <si>
    <t>TCDD 4. BÖLGE MÜDÜRLÜĞÜ / SİVAS</t>
  </si>
  <si>
    <t>İNCESU BELEDİYESİ</t>
  </si>
  <si>
    <t>SARIOĞLAN</t>
  </si>
  <si>
    <t>VAKIFLAR BÖLGE MÜDÜRLÜĞÜ / KAYSERİ</t>
  </si>
  <si>
    <t>ÖZVATAN BELEDİYESİ</t>
  </si>
  <si>
    <t>SARIZ</t>
  </si>
  <si>
    <t>TAPU KADASTRO 11. BÖLGE MÜDÜRLÜĞÜ / KAYSERİ</t>
  </si>
  <si>
    <t>PINARBAŞI BELEDİYESİ</t>
  </si>
  <si>
    <t>TALAS</t>
  </si>
  <si>
    <t>TEİAŞ 11. BÖLGE MÜDÜRLÜĞÜ / KAYSERİ</t>
  </si>
  <si>
    <t>SARIOĞLAN BELEDİYESİ</t>
  </si>
  <si>
    <t>TOMARZA</t>
  </si>
  <si>
    <t>İL MİLLİ EĞİTİM MÜDÜRLÜĞÜ</t>
  </si>
  <si>
    <t>SARIZ BELEDİYESİ</t>
  </si>
  <si>
    <t>YAHYALI</t>
  </si>
  <si>
    <t>İL SAĞLIK MÜDÜRLÜĞÜ</t>
  </si>
  <si>
    <t>TALAS BELEDİYESİ</t>
  </si>
  <si>
    <t>YEŞİLHİSAR</t>
  </si>
  <si>
    <t>ÇEVRE VE ŞEHİRCİLİK İL MÜDÜRLÜĞÜ</t>
  </si>
  <si>
    <t>TOMARZA BELEDİYESİ</t>
  </si>
  <si>
    <t>İL TARIM VE ORMAN MÜDÜRLÜĞÜ</t>
  </si>
  <si>
    <t>YAHYALI BELEDİYESİ</t>
  </si>
  <si>
    <t>İL KÜLTÜR VE TURİZM MÜDÜRLÜĞÜ</t>
  </si>
  <si>
    <t>YEŞİLHİSAR BELEDİYESİ</t>
  </si>
  <si>
    <t>GENÇLİK HİZMETLERİ VE SPOR İL MÜDÜRLÜĞÜ</t>
  </si>
  <si>
    <t>RÖLEVE VE ANITLAR MÜDÜRLÜĞÜ</t>
  </si>
  <si>
    <t>ORGANİZE SANAYİ BÖLGE MÜDÜRLÜĞÜ</t>
  </si>
  <si>
    <t>KAYSERİ VE CİVARI ELEKTRİK T. A.Ş.</t>
  </si>
  <si>
    <t>KÜNYE - 1</t>
  </si>
  <si>
    <t>KÜNYE - 2</t>
  </si>
  <si>
    <t>İHALE</t>
  </si>
  <si>
    <t>EVET (MUHTELİF İHALELER YAPILDI)</t>
  </si>
  <si>
    <t>EVET (TEK İHALE YAPILDI)</t>
  </si>
  <si>
    <t>1- Önceki Yıllar Harcaması                              : Proje için 2017 yılı sonuna  kadar harcanan parayı ifade eder.</t>
  </si>
  <si>
    <t>3-Dönem Sonuna Kadar Nakdi Harcama      : 2018 yılında proje için harcanan para miktarıdır.</t>
  </si>
  <si>
    <t>4- Fiziki Gerçekleşme (%)                                :Projenin % kaçının tamamlandığını ifade eder.</t>
  </si>
  <si>
    <t>5-Projenin Son Durumu                                    : Proje Aşamasında, İhale aşamasında, İhalesi Yapıldı, Yer Teslimi Yapıldı, Devam Ediyor, Bitti seçeneklerinden biri yazılacaktır.</t>
  </si>
  <si>
    <t>Unvanı</t>
  </si>
  <si>
    <t>ENERJİ SEKTÖRÜ</t>
  </si>
  <si>
    <t>TARIM SEKTÖRÜ</t>
  </si>
  <si>
    <t>TURİZM SEKTÖRÜ</t>
  </si>
  <si>
    <t>ULAŞTIRMA SEKTÖRÜ</t>
  </si>
  <si>
    <t>MADENCİLİK SEKTÖRÜ</t>
  </si>
  <si>
    <t>DKH SEKTÖRÜ</t>
  </si>
  <si>
    <t>17. BAŞLANAMAYAN PROJE SAYISI</t>
  </si>
  <si>
    <t>16. TASFİYE EDİLEN PROJE SAYISI</t>
  </si>
  <si>
    <t>15. YER TESLİMİ YAPILAN PROJE SAYISI</t>
  </si>
  <si>
    <t>14. İHALESİ YAPILAN PROJE SAYISI</t>
  </si>
  <si>
    <t>18. BAŞLANAMAMA NEDENLERİ</t>
  </si>
  <si>
    <t>19. ÇÖZÜMLENMESİ İSTENEN SORUN VE DARBOĞAZLAR</t>
  </si>
  <si>
    <t>20. SORUN VE DARBOĞAZ NEDENLERİ</t>
  </si>
  <si>
    <t>21. ALINMASI İSTENEN ÖNLEMLER</t>
  </si>
  <si>
    <t>NAKDİ GERÇEK.
(%)</t>
  </si>
  <si>
    <t>FİZİKİ 
GERÇEK.
(%)</t>
  </si>
  <si>
    <t>Örnek proje</t>
  </si>
  <si>
    <t>T  O  P  L  A  M</t>
  </si>
  <si>
    <t xml:space="preserve">  ÖDENEK  TEKLİFİ </t>
  </si>
  <si>
    <t>ÖNCEKİ YILLAR HARCAMASI</t>
  </si>
  <si>
    <t>İLGİLİ BAKANLIK</t>
  </si>
  <si>
    <t>DEVAM EDEN/ YENİ PROJE</t>
  </si>
  <si>
    <t>PROJE ADI</t>
  </si>
  <si>
    <t>PROJE NO</t>
  </si>
  <si>
    <t>Yeni</t>
  </si>
  <si>
    <t>2019 SONUNA KADAR TAHMİNİ HARCAMA</t>
  </si>
  <si>
    <t xml:space="preserve">  2020 YILI YATIRIM TEKLİFLERİ</t>
  </si>
  <si>
    <t xml:space="preserve"> BAŞLAMA  TARİHİ</t>
  </si>
  <si>
    <t>Devam Eden</t>
  </si>
  <si>
    <t>YATIRIM TEKLİFLERİ</t>
  </si>
  <si>
    <t>TL</t>
  </si>
  <si>
    <t>KURUM ADI              :</t>
  </si>
  <si>
    <t>(2019 2. DÖNEM)</t>
  </si>
  <si>
    <t>DÖNEMİ : 2. DÖNEM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</si>
</sst>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indexed="81"/>
      <name val="Tahoma"/>
      <family val="2"/>
      <charset val="162"/>
    </font>
    <font>
      <b/>
      <sz val="12"/>
      <color indexed="81"/>
      <name val="Tahoma"/>
      <family val="2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name val="Arial Tur"/>
      <charset val="162"/>
    </font>
    <font>
      <sz val="14"/>
      <color theme="1"/>
      <name val="Times New Roman"/>
      <family val="1"/>
      <charset val="162"/>
    </font>
    <font>
      <sz val="14"/>
      <color indexed="81"/>
      <name val="Tahoma"/>
      <family val="2"/>
      <charset val="162"/>
    </font>
    <font>
      <b/>
      <u/>
      <sz val="14"/>
      <color indexed="81"/>
      <name val="Tahoma"/>
      <family val="2"/>
      <charset val="162"/>
    </font>
    <font>
      <b/>
      <sz val="16"/>
      <color indexed="81"/>
      <name val="Tahoma"/>
      <family val="2"/>
      <charset val="162"/>
    </font>
    <font>
      <b/>
      <u/>
      <sz val="16"/>
      <color indexed="81"/>
      <name val="Tahoma"/>
      <family val="2"/>
      <charset val="162"/>
    </font>
    <font>
      <u/>
      <sz val="14"/>
      <color indexed="81"/>
      <name val="Tahoma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charset val="162"/>
      <scheme val="minor"/>
    </font>
    <font>
      <b/>
      <sz val="20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7" fillId="0" borderId="0"/>
    <xf numFmtId="0" fontId="29" fillId="0" borderId="0"/>
  </cellStyleXfs>
  <cellXfs count="49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Font="1" applyFill="1" applyAlignment="1" applyProtection="1">
      <alignment vertical="center" wrapText="1"/>
    </xf>
    <xf numFmtId="0" fontId="1" fillId="2" borderId="0" xfId="0" applyFont="1" applyFill="1" applyAlignment="1" applyProtection="1">
      <alignment horizontal="center" vertical="center"/>
    </xf>
    <xf numFmtId="0" fontId="0" fillId="2" borderId="0" xfId="0" applyFont="1" applyFill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6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1" fontId="6" fillId="2" borderId="0" xfId="0" applyNumberFormat="1" applyFont="1" applyFill="1" applyAlignment="1" applyProtection="1">
      <alignment horizontal="left" vertical="center"/>
    </xf>
    <xf numFmtId="1" fontId="1" fillId="2" borderId="0" xfId="0" applyNumberFormat="1" applyFont="1" applyFill="1" applyAlignment="1" applyProtection="1">
      <alignment horizontal="center" vertical="center"/>
    </xf>
    <xf numFmtId="3" fontId="1" fillId="2" borderId="0" xfId="0" applyNumberFormat="1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3" fontId="0" fillId="2" borderId="1" xfId="0" applyNumberFormat="1" applyFill="1" applyBorder="1" applyAlignment="1" applyProtection="1">
      <alignment vertical="center" wrapText="1"/>
    </xf>
    <xf numFmtId="1" fontId="0" fillId="2" borderId="0" xfId="0" applyNumberFormat="1" applyFont="1" applyFill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6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3" fontId="11" fillId="0" borderId="0" xfId="1" applyNumberFormat="1" applyFont="1" applyFill="1" applyBorder="1" applyAlignment="1">
      <alignment vertical="center" wrapText="1"/>
    </xf>
    <xf numFmtId="0" fontId="16" fillId="0" borderId="0" xfId="0" applyFont="1"/>
    <xf numFmtId="0" fontId="14" fillId="0" borderId="1" xfId="0" applyFont="1" applyBorder="1" applyAlignment="1">
      <alignment horizontal="left"/>
    </xf>
    <xf numFmtId="0" fontId="1" fillId="4" borderId="0" xfId="0" applyFont="1" applyFill="1" applyAlignment="1" applyProtection="1">
      <alignment horizontal="center" vertical="center"/>
    </xf>
    <xf numFmtId="0" fontId="0" fillId="4" borderId="0" xfId="0" applyFont="1" applyFill="1" applyAlignment="1" applyProtection="1">
      <alignment vertical="center" wrapText="1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left" vertical="center" wrapText="1"/>
    </xf>
    <xf numFmtId="0" fontId="0" fillId="4" borderId="0" xfId="0" applyFont="1" applyFill="1" applyAlignment="1">
      <alignment vertical="center"/>
    </xf>
    <xf numFmtId="0" fontId="1" fillId="0" borderId="12" xfId="0" applyFont="1" applyBorder="1" applyAlignment="1" applyProtection="1">
      <alignment vertical="center"/>
      <protection locked="0"/>
    </xf>
    <xf numFmtId="0" fontId="1" fillId="2" borderId="0" xfId="0" applyFont="1" applyFill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0" xfId="0" applyFont="1"/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5" fillId="2" borderId="44" xfId="0" applyFont="1" applyFill="1" applyBorder="1" applyAlignment="1" applyProtection="1">
      <alignment horizontal="left" vertical="center" wrapText="1"/>
    </xf>
    <xf numFmtId="0" fontId="1" fillId="2" borderId="48" xfId="0" applyFont="1" applyFill="1" applyBorder="1" applyAlignment="1" applyProtection="1">
      <alignment horizontal="center" vertical="center"/>
    </xf>
    <xf numFmtId="0" fontId="1" fillId="2" borderId="36" xfId="0" applyFont="1" applyFill="1" applyBorder="1" applyAlignment="1" applyProtection="1">
      <alignment horizontal="center" vertical="center"/>
    </xf>
    <xf numFmtId="0" fontId="1" fillId="2" borderId="37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31" xfId="0" applyFont="1" applyFill="1" applyBorder="1" applyAlignment="1" applyProtection="1">
      <alignment vertical="center"/>
      <protection locked="0"/>
    </xf>
    <xf numFmtId="3" fontId="3" fillId="2" borderId="50" xfId="0" applyNumberFormat="1" applyFont="1" applyFill="1" applyBorder="1" applyAlignment="1" applyProtection="1">
      <alignment horizontal="left" vertical="center" wrapText="1"/>
    </xf>
    <xf numFmtId="3" fontId="3" fillId="2" borderId="51" xfId="0" applyNumberFormat="1" applyFont="1" applyFill="1" applyBorder="1" applyAlignment="1" applyProtection="1">
      <alignment horizontal="left" vertical="center" wrapText="1"/>
    </xf>
    <xf numFmtId="3" fontId="3" fillId="2" borderId="52" xfId="0" applyNumberFormat="1" applyFont="1" applyFill="1" applyBorder="1" applyAlignment="1" applyProtection="1">
      <alignment horizontal="left" vertical="center" wrapText="1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0" fontId="0" fillId="4" borderId="0" xfId="0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 applyProtection="1">
      <alignment vertical="center" wrapText="1"/>
    </xf>
    <xf numFmtId="0" fontId="1" fillId="4" borderId="0" xfId="0" applyFont="1" applyFill="1" applyAlignment="1" applyProtection="1">
      <alignment horizontal="center" vertical="center" wrapText="1"/>
    </xf>
    <xf numFmtId="0" fontId="5" fillId="2" borderId="44" xfId="0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 applyProtection="1">
      <alignment horizontal="left" vertical="center" wrapText="1"/>
      <protection locked="0"/>
    </xf>
    <xf numFmtId="3" fontId="3" fillId="0" borderId="3" xfId="0" applyNumberFormat="1" applyFont="1" applyFill="1" applyBorder="1" applyAlignment="1" applyProtection="1">
      <alignment horizontal="left" vertical="center" wrapText="1"/>
      <protection locked="0"/>
    </xf>
    <xf numFmtId="3" fontId="3" fillId="0" borderId="5" xfId="0" applyNumberFormat="1" applyFont="1" applyFill="1" applyBorder="1" applyAlignment="1" applyProtection="1">
      <alignment horizontal="center" vertical="center"/>
      <protection locked="0"/>
    </xf>
    <xf numFmtId="3" fontId="3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1" fontId="3" fillId="0" borderId="5" xfId="0" applyNumberFormat="1" applyFont="1" applyFill="1" applyBorder="1" applyAlignment="1" applyProtection="1">
      <alignment horizontal="center" vertical="center"/>
      <protection locked="0"/>
    </xf>
    <xf numFmtId="1" fontId="3" fillId="0" borderId="3" xfId="0" applyNumberFormat="1" applyFont="1" applyFill="1" applyBorder="1" applyAlignment="1" applyProtection="1">
      <alignment horizontal="center" vertical="center"/>
      <protection locked="0"/>
    </xf>
    <xf numFmtId="3" fontId="3" fillId="0" borderId="57" xfId="0" applyNumberFormat="1" applyFont="1" applyFill="1" applyBorder="1" applyAlignment="1" applyProtection="1">
      <alignment vertical="center" wrapText="1"/>
      <protection locked="0"/>
    </xf>
    <xf numFmtId="3" fontId="3" fillId="0" borderId="42" xfId="0" applyNumberFormat="1" applyFont="1" applyFill="1" applyBorder="1" applyAlignment="1" applyProtection="1">
      <alignment vertical="center" wrapText="1"/>
      <protection locked="0"/>
    </xf>
    <xf numFmtId="0" fontId="1" fillId="2" borderId="50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/>
    </xf>
    <xf numFmtId="0" fontId="1" fillId="2" borderId="52" xfId="0" applyFont="1" applyFill="1" applyBorder="1" applyAlignment="1" applyProtection="1">
      <alignment horizontal="center" vertical="center"/>
    </xf>
    <xf numFmtId="0" fontId="0" fillId="0" borderId="50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3" fontId="3" fillId="0" borderId="5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5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NumberFormat="1" applyFont="1" applyFill="1" applyBorder="1" applyAlignment="1" applyProtection="1">
      <alignment horizontal="center" vertical="center"/>
      <protection locked="0"/>
    </xf>
    <xf numFmtId="0" fontId="0" fillId="0" borderId="52" xfId="0" applyNumberFormat="1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>
      <alignment horizontal="center" vertical="center" wrapText="1"/>
    </xf>
    <xf numFmtId="1" fontId="3" fillId="0" borderId="50" xfId="0" applyNumberFormat="1" applyFont="1" applyFill="1" applyBorder="1" applyAlignment="1" applyProtection="1">
      <alignment horizontal="center" vertical="center"/>
      <protection locked="0"/>
    </xf>
    <xf numFmtId="1" fontId="3" fillId="0" borderId="51" xfId="0" applyNumberFormat="1" applyFont="1" applyFill="1" applyBorder="1" applyAlignment="1" applyProtection="1">
      <alignment horizontal="center" vertical="center"/>
      <protection locked="0"/>
    </xf>
    <xf numFmtId="1" fontId="3" fillId="0" borderId="52" xfId="0" applyNumberFormat="1" applyFont="1" applyFill="1" applyBorder="1" applyAlignment="1" applyProtection="1">
      <alignment horizontal="center" vertical="center"/>
      <protection locked="0"/>
    </xf>
    <xf numFmtId="3" fontId="3" fillId="0" borderId="31" xfId="0" applyNumberFormat="1" applyFont="1" applyFill="1" applyBorder="1" applyAlignment="1" applyProtection="1">
      <alignment horizontal="left" vertical="center" wrapText="1"/>
      <protection locked="0"/>
    </xf>
    <xf numFmtId="3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1" fontId="3" fillId="0" borderId="31" xfId="0" applyNumberFormat="1" applyFont="1" applyFill="1" applyBorder="1" applyAlignment="1" applyProtection="1">
      <alignment horizontal="center" vertical="center"/>
      <protection locked="0"/>
    </xf>
    <xf numFmtId="3" fontId="3" fillId="0" borderId="59" xfId="0" applyNumberFormat="1" applyFont="1" applyFill="1" applyBorder="1" applyAlignment="1" applyProtection="1">
      <alignment vertical="center" wrapText="1"/>
      <protection locked="0"/>
    </xf>
    <xf numFmtId="0" fontId="1" fillId="2" borderId="60" xfId="0" applyFont="1" applyFill="1" applyBorder="1" applyAlignment="1" applyProtection="1">
      <alignment horizontal="center" vertical="center"/>
    </xf>
    <xf numFmtId="0" fontId="0" fillId="0" borderId="60" xfId="0" applyFont="1" applyFill="1" applyBorder="1" applyAlignment="1" applyProtection="1">
      <alignment horizontal="center" vertical="center"/>
      <protection locked="0"/>
    </xf>
    <xf numFmtId="3" fontId="0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0" xfId="0" applyNumberFormat="1" applyFont="1" applyFill="1" applyBorder="1" applyAlignment="1" applyProtection="1">
      <alignment horizontal="center" vertical="center"/>
      <protection locked="0"/>
    </xf>
    <xf numFmtId="1" fontId="3" fillId="0" borderId="60" xfId="0" applyNumberFormat="1" applyFont="1" applyFill="1" applyBorder="1" applyAlignment="1" applyProtection="1">
      <alignment horizontal="center" vertical="center"/>
      <protection locked="0"/>
    </xf>
    <xf numFmtId="0" fontId="24" fillId="2" borderId="43" xfId="0" applyFont="1" applyFill="1" applyBorder="1" applyAlignment="1">
      <alignment horizontal="center" vertical="center"/>
    </xf>
    <xf numFmtId="0" fontId="24" fillId="2" borderId="56" xfId="0" applyFont="1" applyFill="1" applyBorder="1" applyAlignment="1">
      <alignment horizontal="center" vertical="center" wrapText="1"/>
    </xf>
    <xf numFmtId="0" fontId="24" fillId="2" borderId="56" xfId="0" applyFont="1" applyFill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44" xfId="0" applyFont="1" applyFill="1" applyBorder="1" applyAlignment="1">
      <alignment horizontal="center" vertical="center"/>
    </xf>
    <xf numFmtId="0" fontId="25" fillId="2" borderId="56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3" fontId="0" fillId="2" borderId="17" xfId="0" applyNumberFormat="1" applyFill="1" applyBorder="1" applyAlignment="1">
      <alignment vertical="center" wrapText="1"/>
    </xf>
    <xf numFmtId="3" fontId="0" fillId="2" borderId="4" xfId="0" applyNumberFormat="1" applyFill="1" applyBorder="1" applyAlignment="1">
      <alignment vertical="center" wrapText="1"/>
    </xf>
    <xf numFmtId="3" fontId="0" fillId="2" borderId="32" xfId="0" applyNumberFormat="1" applyFill="1" applyBorder="1" applyAlignment="1">
      <alignment vertical="center" wrapText="1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4" xfId="0" applyFill="1" applyBorder="1" applyAlignment="1" applyProtection="1">
      <alignment vertical="center" wrapText="1"/>
      <protection locked="0"/>
    </xf>
    <xf numFmtId="14" fontId="0" fillId="0" borderId="17" xfId="0" applyNumberFormat="1" applyBorder="1" applyAlignment="1" applyProtection="1">
      <alignment vertical="center" wrapText="1"/>
      <protection locked="0"/>
    </xf>
    <xf numFmtId="0" fontId="0" fillId="0" borderId="57" xfId="0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vertical="center" wrapText="1"/>
      <protection locked="0"/>
    </xf>
    <xf numFmtId="0" fontId="0" fillId="0" borderId="59" xfId="0" applyBorder="1" applyAlignment="1" applyProtection="1">
      <alignment vertical="center" wrapText="1"/>
      <protection locked="0"/>
    </xf>
    <xf numFmtId="0" fontId="1" fillId="2" borderId="50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3" fontId="0" fillId="0" borderId="51" xfId="0" applyNumberFormat="1" applyFill="1" applyBorder="1" applyAlignment="1" applyProtection="1">
      <alignment vertical="center"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0" fontId="0" fillId="0" borderId="51" xfId="0" applyFill="1" applyBorder="1" applyAlignment="1" applyProtection="1">
      <alignment vertical="center" wrapText="1"/>
      <protection locked="0"/>
    </xf>
    <xf numFmtId="0" fontId="1" fillId="0" borderId="63" xfId="0" applyFont="1" applyBorder="1" applyAlignment="1">
      <alignment horizontal="center" vertical="center"/>
    </xf>
    <xf numFmtId="0" fontId="0" fillId="0" borderId="63" xfId="0" applyBorder="1" applyAlignment="1">
      <alignment vertical="center" wrapText="1"/>
    </xf>
    <xf numFmtId="0" fontId="0" fillId="0" borderId="63" xfId="0" applyBorder="1" applyAlignment="1">
      <alignment horizontal="center" vertical="center"/>
    </xf>
    <xf numFmtId="0" fontId="0" fillId="0" borderId="63" xfId="0" applyBorder="1" applyAlignment="1">
      <alignment vertical="center"/>
    </xf>
    <xf numFmtId="3" fontId="0" fillId="2" borderId="15" xfId="0" applyNumberFormat="1" applyFill="1" applyBorder="1" applyAlignment="1">
      <alignment vertical="center" wrapText="1"/>
    </xf>
    <xf numFmtId="3" fontId="2" fillId="3" borderId="4" xfId="0" applyNumberFormat="1" applyFont="1" applyFill="1" applyBorder="1" applyAlignment="1" applyProtection="1">
      <alignment horizontal="right" vertical="center"/>
      <protection locked="0"/>
    </xf>
    <xf numFmtId="3" fontId="2" fillId="3" borderId="4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3" borderId="42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3" fontId="2" fillId="3" borderId="51" xfId="0" applyNumberFormat="1" applyFont="1" applyFill="1" applyBorder="1" applyAlignment="1" applyProtection="1">
      <alignment horizontal="right" vertical="center"/>
      <protection locked="0"/>
    </xf>
    <xf numFmtId="3" fontId="2" fillId="2" borderId="50" xfId="0" applyNumberFormat="1" applyFont="1" applyFill="1" applyBorder="1" applyAlignment="1" applyProtection="1">
      <alignment horizontal="right" vertical="center"/>
    </xf>
    <xf numFmtId="3" fontId="2" fillId="2" borderId="51" xfId="0" applyNumberFormat="1" applyFont="1" applyFill="1" applyBorder="1" applyAlignment="1" applyProtection="1">
      <alignment horizontal="right" vertical="center"/>
    </xf>
    <xf numFmtId="3" fontId="2" fillId="2" borderId="60" xfId="0" applyNumberFormat="1" applyFont="1" applyFill="1" applyBorder="1" applyAlignment="1" applyProtection="1">
      <alignment horizontal="right" vertical="center"/>
    </xf>
    <xf numFmtId="0" fontId="1" fillId="0" borderId="63" xfId="0" applyFont="1" applyBorder="1" applyAlignment="1">
      <alignment horizontal="center"/>
    </xf>
    <xf numFmtId="0" fontId="0" fillId="0" borderId="63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3" fontId="2" fillId="0" borderId="57" xfId="0" applyNumberFormat="1" applyFont="1" applyFill="1" applyBorder="1" applyAlignment="1" applyProtection="1">
      <alignment vertical="center"/>
      <protection locked="0"/>
    </xf>
    <xf numFmtId="0" fontId="4" fillId="2" borderId="21" xfId="0" applyFont="1" applyFill="1" applyBorder="1" applyAlignment="1">
      <alignment horizontal="center" vertical="center" wrapText="1"/>
    </xf>
    <xf numFmtId="0" fontId="24" fillId="2" borderId="44" xfId="0" applyFont="1" applyFill="1" applyBorder="1" applyAlignment="1">
      <alignment horizontal="center" vertical="center" wrapText="1"/>
    </xf>
    <xf numFmtId="3" fontId="0" fillId="2" borderId="17" xfId="0" applyNumberFormat="1" applyFill="1" applyBorder="1" applyAlignment="1">
      <alignment horizontal="left" vertical="center" wrapText="1"/>
    </xf>
    <xf numFmtId="3" fontId="0" fillId="2" borderId="4" xfId="0" applyNumberFormat="1" applyFill="1" applyBorder="1" applyAlignment="1">
      <alignment horizontal="left" vertical="center" wrapText="1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3" fontId="0" fillId="2" borderId="15" xfId="0" applyNumberFormat="1" applyFill="1" applyBorder="1" applyAlignment="1">
      <alignment horizontal="left" vertical="center" wrapText="1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3" xfId="0" applyBorder="1" applyAlignment="1">
      <alignment horizontal="center" wrapText="1"/>
    </xf>
    <xf numFmtId="0" fontId="0" fillId="0" borderId="63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3" fontId="1" fillId="2" borderId="0" xfId="0" applyNumberFormat="1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3" fontId="0" fillId="2" borderId="27" xfId="0" applyNumberFormat="1" applyFill="1" applyBorder="1" applyAlignment="1" applyProtection="1">
      <alignment vertical="center" wrapText="1"/>
    </xf>
    <xf numFmtId="3" fontId="0" fillId="2" borderId="7" xfId="0" applyNumberFormat="1" applyFill="1" applyBorder="1" applyAlignment="1" applyProtection="1">
      <alignment vertical="center" wrapText="1"/>
    </xf>
    <xf numFmtId="3" fontId="0" fillId="2" borderId="41" xfId="0" applyNumberForma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3" fontId="0" fillId="2" borderId="5" xfId="0" applyNumberFormat="1" applyFill="1" applyBorder="1" applyAlignment="1" applyProtection="1">
      <alignment vertical="center" wrapText="1"/>
    </xf>
    <xf numFmtId="3" fontId="0" fillId="2" borderId="3" xfId="0" applyNumberFormat="1" applyFill="1" applyBorder="1" applyAlignment="1" applyProtection="1">
      <alignment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0" fillId="2" borderId="50" xfId="0" applyFont="1" applyFill="1" applyBorder="1" applyAlignment="1" applyProtection="1">
      <alignment horizontal="center" vertical="center" wrapText="1"/>
    </xf>
    <xf numFmtId="0" fontId="0" fillId="2" borderId="51" xfId="0" applyFont="1" applyFill="1" applyBorder="1" applyAlignment="1" applyProtection="1">
      <alignment horizontal="center" vertical="center" wrapText="1"/>
    </xf>
    <xf numFmtId="1" fontId="1" fillId="2" borderId="18" xfId="0" applyNumberFormat="1" applyFont="1" applyFill="1" applyBorder="1" applyAlignment="1" applyProtection="1">
      <alignment horizontal="center" vertical="center" wrapText="1"/>
    </xf>
    <xf numFmtId="1" fontId="1" fillId="2" borderId="22" xfId="0" applyNumberFormat="1" applyFont="1" applyFill="1" applyBorder="1" applyAlignment="1" applyProtection="1">
      <alignment horizontal="center" vertical="center" wrapText="1"/>
    </xf>
    <xf numFmtId="1" fontId="0" fillId="2" borderId="40" xfId="0" applyNumberFormat="1" applyFill="1" applyBorder="1" applyAlignment="1" applyProtection="1">
      <alignment horizontal="center" vertical="center" wrapText="1"/>
    </xf>
    <xf numFmtId="1" fontId="0" fillId="2" borderId="41" xfId="0" applyNumberFormat="1" applyFill="1" applyBorder="1" applyAlignment="1" applyProtection="1">
      <alignment horizontal="center" vertical="center" wrapText="1"/>
    </xf>
    <xf numFmtId="1" fontId="0" fillId="2" borderId="11" xfId="0" applyNumberFormat="1" applyFill="1" applyBorder="1" applyAlignment="1" applyProtection="1">
      <alignment horizontal="center" vertical="center" wrapText="1"/>
    </xf>
    <xf numFmtId="1" fontId="0" fillId="2" borderId="27" xfId="0" applyNumberFormat="1" applyFill="1" applyBorder="1" applyAlignment="1" applyProtection="1">
      <alignment horizontal="center" vertical="center" wrapText="1"/>
    </xf>
    <xf numFmtId="3" fontId="0" fillId="2" borderId="40" xfId="0" applyNumberFormat="1" applyFill="1" applyBorder="1" applyAlignment="1" applyProtection="1">
      <alignment vertical="center" wrapText="1"/>
    </xf>
    <xf numFmtId="3" fontId="0" fillId="2" borderId="11" xfId="0" applyNumberFormat="1" applyFill="1" applyBorder="1" applyAlignment="1" applyProtection="1">
      <alignment vertical="center" wrapText="1"/>
    </xf>
    <xf numFmtId="3" fontId="0" fillId="2" borderId="50" xfId="0" applyNumberFormat="1" applyFill="1" applyBorder="1" applyAlignment="1" applyProtection="1">
      <alignment vertical="center" wrapText="1"/>
    </xf>
    <xf numFmtId="3" fontId="0" fillId="2" borderId="51" xfId="0" applyNumberFormat="1" applyFill="1" applyBorder="1" applyAlignment="1" applyProtection="1">
      <alignment vertical="center" wrapText="1"/>
    </xf>
    <xf numFmtId="0" fontId="0" fillId="2" borderId="60" xfId="0" applyFont="1" applyFill="1" applyBorder="1" applyAlignment="1" applyProtection="1">
      <alignment horizontal="center" vertical="center" wrapText="1"/>
    </xf>
    <xf numFmtId="1" fontId="0" fillId="2" borderId="26" xfId="0" applyNumberFormat="1" applyFill="1" applyBorder="1" applyAlignment="1" applyProtection="1">
      <alignment horizontal="center" vertical="center" wrapText="1"/>
    </xf>
    <xf numFmtId="1" fontId="0" fillId="2" borderId="39" xfId="0" applyNumberForma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3" fontId="0" fillId="2" borderId="61" xfId="0" applyNumberFormat="1" applyFill="1" applyBorder="1" applyAlignment="1" applyProtection="1">
      <alignment vertical="center" wrapText="1"/>
    </xf>
    <xf numFmtId="3" fontId="0" fillId="2" borderId="26" xfId="0" applyNumberFormat="1" applyFill="1" applyBorder="1" applyAlignment="1" applyProtection="1">
      <alignment vertical="center" wrapText="1"/>
    </xf>
    <xf numFmtId="3" fontId="0" fillId="2" borderId="6" xfId="0" applyNumberFormat="1" applyFill="1" applyBorder="1" applyAlignment="1" applyProtection="1">
      <alignment vertical="center" wrapText="1"/>
    </xf>
    <xf numFmtId="3" fontId="0" fillId="2" borderId="39" xfId="0" applyNumberFormat="1" applyFill="1" applyBorder="1" applyAlignment="1" applyProtection="1">
      <alignment vertical="center" wrapText="1"/>
    </xf>
    <xf numFmtId="3" fontId="0" fillId="2" borderId="60" xfId="0" applyNumberFormat="1" applyFill="1" applyBorder="1" applyAlignment="1" applyProtection="1">
      <alignment vertical="center" wrapText="1"/>
    </xf>
    <xf numFmtId="3" fontId="0" fillId="2" borderId="18" xfId="0" applyNumberFormat="1" applyFont="1" applyFill="1" applyBorder="1" applyAlignment="1" applyProtection="1">
      <alignment vertical="center"/>
    </xf>
    <xf numFmtId="3" fontId="0" fillId="2" borderId="19" xfId="0" applyNumberFormat="1" applyFont="1" applyFill="1" applyBorder="1" applyAlignment="1" applyProtection="1">
      <alignment vertical="center"/>
    </xf>
    <xf numFmtId="3" fontId="0" fillId="2" borderId="22" xfId="0" applyNumberFormat="1" applyFont="1" applyFill="1" applyBorder="1" applyAlignment="1" applyProtection="1">
      <alignment vertical="center"/>
    </xf>
    <xf numFmtId="3" fontId="0" fillId="2" borderId="18" xfId="0" applyNumberFormat="1" applyFill="1" applyBorder="1" applyAlignment="1" applyProtection="1">
      <alignment vertical="center" wrapText="1"/>
    </xf>
    <xf numFmtId="3" fontId="0" fillId="2" borderId="49" xfId="0" applyNumberFormat="1" applyFont="1" applyFill="1" applyBorder="1" applyAlignment="1" applyProtection="1">
      <alignment vertical="center"/>
    </xf>
    <xf numFmtId="3" fontId="0" fillId="2" borderId="43" xfId="0" applyNumberFormat="1" applyFont="1" applyFill="1" applyBorder="1" applyAlignment="1" applyProtection="1">
      <alignment vertical="center"/>
    </xf>
    <xf numFmtId="14" fontId="18" fillId="5" borderId="1" xfId="0" applyNumberFormat="1" applyFont="1" applyFill="1" applyBorder="1" applyAlignment="1">
      <alignment horizontal="center" vertical="center"/>
    </xf>
    <xf numFmtId="3" fontId="4" fillId="2" borderId="43" xfId="0" applyNumberFormat="1" applyFont="1" applyFill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 vertical="center" wrapText="1"/>
    </xf>
    <xf numFmtId="3" fontId="0" fillId="0" borderId="51" xfId="0" applyNumberFormat="1" applyFill="1" applyBorder="1" applyAlignment="1" applyProtection="1">
      <alignment vertical="center"/>
      <protection locked="0"/>
    </xf>
    <xf numFmtId="3" fontId="0" fillId="0" borderId="4" xfId="0" applyNumberFormat="1" applyFill="1" applyBorder="1" applyAlignment="1" applyProtection="1">
      <alignment vertical="center"/>
      <protection locked="0"/>
    </xf>
    <xf numFmtId="3" fontId="0" fillId="0" borderId="63" xfId="0" applyNumberFormat="1" applyBorder="1"/>
    <xf numFmtId="3" fontId="0" fillId="0" borderId="0" xfId="0" applyNumberFormat="1" applyBorder="1"/>
    <xf numFmtId="3" fontId="0" fillId="0" borderId="0" xfId="0" applyNumberFormat="1"/>
    <xf numFmtId="3" fontId="4" fillId="2" borderId="43" xfId="0" applyNumberFormat="1" applyFont="1" applyFill="1" applyBorder="1" applyAlignment="1">
      <alignment horizontal="center" vertical="center" wrapText="1"/>
    </xf>
    <xf numFmtId="3" fontId="4" fillId="2" borderId="44" xfId="0" applyNumberFormat="1" applyFont="1" applyFill="1" applyBorder="1" applyAlignment="1">
      <alignment horizontal="center" vertical="center" wrapText="1"/>
    </xf>
    <xf numFmtId="3" fontId="0" fillId="0" borderId="42" xfId="0" applyNumberFormat="1" applyFill="1" applyBorder="1" applyAlignment="1" applyProtection="1">
      <alignment vertical="center"/>
      <protection locked="0"/>
    </xf>
    <xf numFmtId="3" fontId="0" fillId="0" borderId="50" xfId="0" applyNumberFormat="1" applyFill="1" applyBorder="1" applyAlignment="1" applyProtection="1">
      <alignment vertical="center" wrapText="1"/>
      <protection locked="0"/>
    </xf>
    <xf numFmtId="0" fontId="24" fillId="2" borderId="47" xfId="0" applyFont="1" applyFill="1" applyBorder="1" applyAlignment="1" applyProtection="1">
      <alignment horizontal="center" vertical="center" wrapText="1"/>
    </xf>
    <xf numFmtId="0" fontId="24" fillId="2" borderId="43" xfId="0" applyFont="1" applyFill="1" applyBorder="1" applyAlignment="1" applyProtection="1">
      <alignment horizontal="center" vertical="center" wrapText="1"/>
    </xf>
    <xf numFmtId="0" fontId="24" fillId="2" borderId="49" xfId="0" applyFont="1" applyFill="1" applyBorder="1" applyAlignment="1" applyProtection="1">
      <alignment horizontal="center" vertical="center" wrapText="1"/>
    </xf>
    <xf numFmtId="0" fontId="24" fillId="2" borderId="49" xfId="0" applyFont="1" applyFill="1" applyBorder="1" applyAlignment="1" applyProtection="1">
      <alignment horizontal="center" vertical="center"/>
    </xf>
    <xf numFmtId="0" fontId="24" fillId="2" borderId="43" xfId="0" applyFont="1" applyFill="1" applyBorder="1" applyAlignment="1" applyProtection="1">
      <alignment horizontal="center" vertical="center"/>
    </xf>
    <xf numFmtId="1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center"/>
      <protection locked="0"/>
    </xf>
    <xf numFmtId="3" fontId="0" fillId="0" borderId="51" xfId="0" applyNumberFormat="1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3" fontId="0" fillId="0" borderId="52" xfId="0" applyNumberFormat="1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3" fontId="0" fillId="0" borderId="51" xfId="0" applyNumberFormat="1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51" xfId="0" applyNumberFormat="1" applyFill="1" applyBorder="1" applyProtection="1">
      <protection locked="0"/>
    </xf>
    <xf numFmtId="3" fontId="0" fillId="0" borderId="60" xfId="0" applyNumberFormat="1" applyBorder="1" applyProtection="1">
      <protection locked="0"/>
    </xf>
    <xf numFmtId="3" fontId="0" fillId="0" borderId="15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3" fontId="0" fillId="0" borderId="64" xfId="0" applyNumberFormat="1" applyBorder="1" applyProtection="1">
      <protection locked="0"/>
    </xf>
    <xf numFmtId="0" fontId="1" fillId="0" borderId="0" xfId="0" applyFont="1" applyAlignment="1" applyProtection="1"/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top"/>
    </xf>
    <xf numFmtId="0" fontId="0" fillId="2" borderId="9" xfId="0" applyFill="1" applyBorder="1" applyAlignment="1" applyProtection="1">
      <alignment vertical="center"/>
    </xf>
    <xf numFmtId="1" fontId="1" fillId="2" borderId="24" xfId="0" applyNumberFormat="1" applyFont="1" applyFill="1" applyBorder="1" applyAlignment="1" applyProtection="1">
      <alignment horizontal="center" vertical="center"/>
    </xf>
    <xf numFmtId="1" fontId="1" fillId="2" borderId="38" xfId="0" applyNumberFormat="1" applyFont="1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vertical="center"/>
    </xf>
    <xf numFmtId="0" fontId="0" fillId="2" borderId="21" xfId="0" applyFill="1" applyBorder="1" applyAlignment="1" applyProtection="1">
      <alignment vertical="center"/>
    </xf>
    <xf numFmtId="0" fontId="7" fillId="2" borderId="26" xfId="0" applyFont="1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7" fillId="2" borderId="28" xfId="0" applyFont="1" applyFill="1" applyBorder="1" applyAlignment="1" applyProtection="1">
      <alignment vertical="center"/>
    </xf>
    <xf numFmtId="0" fontId="7" fillId="2" borderId="29" xfId="0" applyFont="1" applyFill="1" applyBorder="1" applyAlignment="1" applyProtection="1">
      <alignment vertical="center"/>
    </xf>
    <xf numFmtId="0" fontId="0" fillId="2" borderId="32" xfId="0" applyFill="1" applyBorder="1" applyAlignment="1" applyProtection="1">
      <alignment vertical="center"/>
    </xf>
    <xf numFmtId="0" fontId="0" fillId="2" borderId="17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2" borderId="36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2" borderId="65" xfId="0" applyFill="1" applyBorder="1" applyAlignment="1" applyProtection="1">
      <alignment horizontal="left" vertical="center"/>
    </xf>
    <xf numFmtId="0" fontId="0" fillId="0" borderId="51" xfId="0" applyFill="1" applyBorder="1" applyAlignment="1" applyProtection="1">
      <alignment horizontal="center" vertical="center" wrapText="1"/>
      <protection locked="0"/>
    </xf>
    <xf numFmtId="0" fontId="0" fillId="0" borderId="42" xfId="0" applyFill="1" applyBorder="1" applyAlignment="1" applyProtection="1">
      <alignment vertical="center" wrapText="1"/>
      <protection locked="0"/>
    </xf>
    <xf numFmtId="0" fontId="14" fillId="0" borderId="1" xfId="0" applyFont="1" applyFill="1" applyBorder="1"/>
    <xf numFmtId="0" fontId="10" fillId="0" borderId="3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26" fillId="3" borderId="0" xfId="1" applyFont="1" applyFill="1" applyAlignment="1">
      <alignment horizontal="left" vertical="center" wrapText="1"/>
    </xf>
    <xf numFmtId="3" fontId="26" fillId="3" borderId="0" xfId="1" applyNumberFormat="1" applyFont="1" applyFill="1" applyAlignment="1">
      <alignment horizontal="left" vertical="center" wrapText="1"/>
    </xf>
    <xf numFmtId="1" fontId="26" fillId="3" borderId="0" xfId="1" applyNumberFormat="1" applyFont="1" applyFill="1" applyAlignment="1">
      <alignment horizontal="left" vertical="center" wrapText="1"/>
    </xf>
    <xf numFmtId="0" fontId="32" fillId="3" borderId="0" xfId="1" applyFont="1" applyFill="1" applyAlignment="1">
      <alignment horizontal="left" vertical="center" wrapText="1"/>
    </xf>
    <xf numFmtId="3" fontId="33" fillId="0" borderId="1" xfId="1" applyNumberFormat="1" applyFont="1" applyFill="1" applyBorder="1" applyAlignment="1">
      <alignment vertical="center" wrapText="1"/>
    </xf>
    <xf numFmtId="0" fontId="34" fillId="0" borderId="1" xfId="0" applyFont="1" applyBorder="1"/>
    <xf numFmtId="3" fontId="2" fillId="2" borderId="57" xfId="0" applyNumberFormat="1" applyFont="1" applyFill="1" applyBorder="1" applyAlignment="1" applyProtection="1">
      <alignment vertical="center"/>
    </xf>
    <xf numFmtId="0" fontId="1" fillId="2" borderId="52" xfId="0" applyFont="1" applyFill="1" applyBorder="1" applyAlignment="1">
      <alignment horizontal="center" vertical="center"/>
    </xf>
    <xf numFmtId="3" fontId="2" fillId="3" borderId="52" xfId="0" applyNumberFormat="1" applyFont="1" applyFill="1" applyBorder="1" applyAlignment="1" applyProtection="1">
      <alignment horizontal="right" vertical="center"/>
      <protection locked="0"/>
    </xf>
    <xf numFmtId="3" fontId="2" fillId="3" borderId="32" xfId="0" applyNumberFormat="1" applyFont="1" applyFill="1" applyBorder="1" applyAlignment="1" applyProtection="1">
      <alignment horizontal="right" vertical="center"/>
      <protection locked="0"/>
    </xf>
    <xf numFmtId="3" fontId="2" fillId="2" borderId="52" xfId="0" applyNumberFormat="1" applyFont="1" applyFill="1" applyBorder="1" applyAlignment="1" applyProtection="1">
      <alignment horizontal="right" vertical="center"/>
    </xf>
    <xf numFmtId="3" fontId="0" fillId="0" borderId="59" xfId="0" applyNumberFormat="1" applyBorder="1" applyProtection="1">
      <protection locked="0"/>
    </xf>
    <xf numFmtId="3" fontId="2" fillId="2" borderId="77" xfId="0" applyNumberFormat="1" applyFont="1" applyFill="1" applyBorder="1" applyAlignment="1" applyProtection="1">
      <alignment vertical="center"/>
    </xf>
    <xf numFmtId="0" fontId="28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6" xfId="2" applyFont="1" applyFill="1" applyBorder="1" applyAlignment="1" applyProtection="1">
      <alignment horizontal="center" vertical="center" wrapText="1"/>
      <protection locked="0"/>
    </xf>
    <xf numFmtId="0" fontId="35" fillId="3" borderId="73" xfId="0" applyFont="1" applyFill="1" applyBorder="1" applyAlignment="1" applyProtection="1">
      <alignment horizontal="left" vertical="center" wrapText="1"/>
      <protection locked="0"/>
    </xf>
    <xf numFmtId="0" fontId="35" fillId="3" borderId="76" xfId="0" applyFont="1" applyFill="1" applyBorder="1" applyAlignment="1" applyProtection="1">
      <alignment horizontal="center" vertical="center" wrapText="1"/>
      <protection locked="0"/>
    </xf>
    <xf numFmtId="0" fontId="35" fillId="3" borderId="9" xfId="0" applyFont="1" applyFill="1" applyBorder="1" applyAlignment="1" applyProtection="1">
      <alignment horizontal="center" vertical="center" wrapText="1"/>
      <protection locked="0"/>
    </xf>
    <xf numFmtId="0" fontId="35" fillId="3" borderId="24" xfId="0" applyFont="1" applyFill="1" applyBorder="1" applyAlignment="1" applyProtection="1">
      <alignment horizontal="center" vertical="center" wrapText="1"/>
      <protection locked="0"/>
    </xf>
    <xf numFmtId="1" fontId="35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35" fillId="3" borderId="25" xfId="0" applyNumberFormat="1" applyFont="1" applyFill="1" applyBorder="1" applyAlignment="1" applyProtection="1">
      <alignment horizontal="center" vertical="center" wrapText="1"/>
      <protection locked="0"/>
    </xf>
    <xf numFmtId="1" fontId="35" fillId="3" borderId="73" xfId="0" applyNumberFormat="1" applyFont="1" applyFill="1" applyBorder="1" applyAlignment="1" applyProtection="1">
      <alignment horizontal="left" vertical="center" wrapText="1"/>
      <protection locked="0"/>
    </xf>
    <xf numFmtId="0" fontId="35" fillId="3" borderId="76" xfId="0" applyFont="1" applyFill="1" applyBorder="1" applyAlignment="1" applyProtection="1">
      <alignment horizontal="left" vertical="center" wrapText="1"/>
      <protection locked="0"/>
    </xf>
    <xf numFmtId="0" fontId="2" fillId="3" borderId="73" xfId="1" applyFont="1" applyFill="1" applyBorder="1" applyAlignment="1" applyProtection="1">
      <alignment horizontal="left" vertical="center" wrapText="1"/>
      <protection locked="0"/>
    </xf>
    <xf numFmtId="3" fontId="35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3" xfId="1" applyFont="1" applyFill="1" applyBorder="1" applyAlignment="1" applyProtection="1">
      <alignment horizontal="right" vertical="center" wrapText="1"/>
      <protection locked="0"/>
    </xf>
    <xf numFmtId="3" fontId="2" fillId="3" borderId="25" xfId="1" applyNumberFormat="1" applyFont="1" applyFill="1" applyBorder="1" applyAlignment="1" applyProtection="1">
      <alignment horizontal="right" vertical="center" wrapText="1"/>
      <protection locked="0"/>
    </xf>
    <xf numFmtId="3" fontId="35" fillId="3" borderId="9" xfId="0" applyNumberFormat="1" applyFont="1" applyFill="1" applyBorder="1" applyAlignment="1" applyProtection="1">
      <alignment horizontal="right" vertical="center" wrapText="1"/>
      <protection locked="0"/>
    </xf>
    <xf numFmtId="3" fontId="2" fillId="3" borderId="23" xfId="1" applyNumberFormat="1" applyFont="1" applyFill="1" applyBorder="1" applyAlignment="1" applyProtection="1">
      <alignment horizontal="right" vertical="center" wrapText="1"/>
      <protection locked="0"/>
    </xf>
    <xf numFmtId="0" fontId="2" fillId="3" borderId="25" xfId="1" applyFont="1" applyFill="1" applyBorder="1" applyAlignment="1" applyProtection="1">
      <alignment horizontal="right" vertical="center" wrapText="1"/>
      <protection locked="0"/>
    </xf>
    <xf numFmtId="0" fontId="28" fillId="3" borderId="36" xfId="0" applyFont="1" applyFill="1" applyBorder="1" applyAlignment="1" applyProtection="1">
      <alignment horizontal="center" vertical="center" wrapText="1"/>
      <protection locked="0"/>
    </xf>
    <xf numFmtId="0" fontId="2" fillId="3" borderId="51" xfId="2" applyFont="1" applyFill="1" applyBorder="1" applyAlignment="1" applyProtection="1">
      <alignment horizontal="center" vertical="center" wrapText="1"/>
      <protection locked="0"/>
    </xf>
    <xf numFmtId="0" fontId="35" fillId="3" borderId="3" xfId="0" applyFont="1" applyFill="1" applyBorder="1" applyAlignment="1" applyProtection="1">
      <alignment horizontal="left" vertical="center" wrapText="1"/>
      <protection locked="0"/>
    </xf>
    <xf numFmtId="0" fontId="35" fillId="3" borderId="51" xfId="0" applyFont="1" applyFill="1" applyBorder="1" applyAlignment="1" applyProtection="1">
      <alignment horizontal="center" vertical="center" wrapText="1"/>
      <protection locked="0"/>
    </xf>
    <xf numFmtId="0" fontId="35" fillId="3" borderId="4" xfId="0" applyFont="1" applyFill="1" applyBorder="1" applyAlignment="1" applyProtection="1">
      <alignment horizontal="center" vertical="center" wrapText="1"/>
      <protection locked="0"/>
    </xf>
    <xf numFmtId="0" fontId="35" fillId="3" borderId="2" xfId="0" applyFont="1" applyFill="1" applyBorder="1" applyAlignment="1" applyProtection="1">
      <alignment horizontal="center" vertical="center" wrapText="1"/>
      <protection locked="0"/>
    </xf>
    <xf numFmtId="1" fontId="35" fillId="3" borderId="11" xfId="0" applyNumberFormat="1" applyFont="1" applyFill="1" applyBorder="1" applyAlignment="1" applyProtection="1">
      <alignment horizontal="center" vertical="center" wrapText="1"/>
      <protection locked="0"/>
    </xf>
    <xf numFmtId="1" fontId="35" fillId="3" borderId="27" xfId="0" applyNumberFormat="1" applyFont="1" applyFill="1" applyBorder="1" applyAlignment="1" applyProtection="1">
      <alignment horizontal="center" vertical="center" wrapText="1"/>
      <protection locked="0"/>
    </xf>
    <xf numFmtId="1" fontId="35" fillId="3" borderId="3" xfId="0" applyNumberFormat="1" applyFont="1" applyFill="1" applyBorder="1" applyAlignment="1" applyProtection="1">
      <alignment horizontal="left" vertical="center" wrapText="1"/>
      <protection locked="0"/>
    </xf>
    <xf numFmtId="0" fontId="35" fillId="3" borderId="51" xfId="0" applyFont="1" applyFill="1" applyBorder="1" applyAlignment="1" applyProtection="1">
      <alignment horizontal="left" vertical="center" wrapText="1"/>
      <protection locked="0"/>
    </xf>
    <xf numFmtId="0" fontId="2" fillId="3" borderId="3" xfId="1" applyFont="1" applyFill="1" applyBorder="1" applyAlignment="1" applyProtection="1">
      <alignment horizontal="left" vertical="center" wrapText="1"/>
      <protection locked="0"/>
    </xf>
    <xf numFmtId="3" fontId="35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" xfId="1" applyFont="1" applyFill="1" applyBorder="1" applyAlignment="1" applyProtection="1">
      <alignment horizontal="right" vertical="center" wrapText="1"/>
      <protection locked="0"/>
    </xf>
    <xf numFmtId="3" fontId="2" fillId="3" borderId="27" xfId="1" applyNumberFormat="1" applyFont="1" applyFill="1" applyBorder="1" applyAlignment="1" applyProtection="1">
      <alignment horizontal="right" vertical="center" wrapText="1"/>
      <protection locked="0"/>
    </xf>
    <xf numFmtId="3" fontId="35" fillId="3" borderId="4" xfId="0" applyNumberFormat="1" applyFont="1" applyFill="1" applyBorder="1" applyAlignment="1" applyProtection="1">
      <alignment horizontal="right" vertical="center" wrapText="1"/>
      <protection locked="0"/>
    </xf>
    <xf numFmtId="3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7" xfId="1" applyFont="1" applyFill="1" applyBorder="1" applyAlignment="1" applyProtection="1">
      <alignment horizontal="right" vertical="center" wrapText="1"/>
      <protection locked="0"/>
    </xf>
    <xf numFmtId="3" fontId="2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28" fillId="3" borderId="55" xfId="0" applyFont="1" applyFill="1" applyBorder="1" applyAlignment="1" applyProtection="1">
      <alignment horizontal="center" vertical="center" wrapText="1"/>
      <protection locked="0"/>
    </xf>
    <xf numFmtId="0" fontId="35" fillId="3" borderId="52" xfId="0" applyFont="1" applyFill="1" applyBorder="1" applyAlignment="1" applyProtection="1">
      <alignment horizontal="left" vertical="center" wrapText="1"/>
      <protection locked="0"/>
    </xf>
    <xf numFmtId="0" fontId="35" fillId="3" borderId="31" xfId="0" applyFont="1" applyFill="1" applyBorder="1" applyAlignment="1" applyProtection="1">
      <alignment horizontal="left" vertical="center" wrapText="1"/>
      <protection locked="0"/>
    </xf>
    <xf numFmtId="0" fontId="35" fillId="3" borderId="52" xfId="0" applyFont="1" applyFill="1" applyBorder="1" applyAlignment="1" applyProtection="1">
      <alignment horizontal="center" vertical="center" wrapText="1"/>
      <protection locked="0"/>
    </xf>
    <xf numFmtId="0" fontId="35" fillId="3" borderId="32" xfId="0" applyFont="1" applyFill="1" applyBorder="1" applyAlignment="1" applyProtection="1">
      <alignment horizontal="center" vertical="center" wrapText="1"/>
      <protection locked="0"/>
    </xf>
    <xf numFmtId="0" fontId="35" fillId="3" borderId="30" xfId="0" applyFont="1" applyFill="1" applyBorder="1" applyAlignment="1" applyProtection="1">
      <alignment horizontal="center" vertical="center" wrapText="1"/>
      <protection locked="0"/>
    </xf>
    <xf numFmtId="1" fontId="35" fillId="3" borderId="35" xfId="0" applyNumberFormat="1" applyFont="1" applyFill="1" applyBorder="1" applyAlignment="1" applyProtection="1">
      <alignment horizontal="center" vertical="center" wrapText="1"/>
      <protection locked="0"/>
    </xf>
    <xf numFmtId="1" fontId="35" fillId="3" borderId="34" xfId="0" applyNumberFormat="1" applyFont="1" applyFill="1" applyBorder="1" applyAlignment="1" applyProtection="1">
      <alignment horizontal="center" vertical="center" wrapText="1"/>
      <protection locked="0"/>
    </xf>
    <xf numFmtId="1" fontId="35" fillId="3" borderId="31" xfId="0" applyNumberFormat="1" applyFont="1" applyFill="1" applyBorder="1" applyAlignment="1" applyProtection="1">
      <alignment horizontal="left" vertical="center" wrapText="1"/>
      <protection locked="0"/>
    </xf>
    <xf numFmtId="0" fontId="2" fillId="3" borderId="31" xfId="1" applyFont="1" applyFill="1" applyBorder="1" applyAlignment="1" applyProtection="1">
      <alignment horizontal="left" vertical="center" wrapText="1"/>
      <protection locked="0"/>
    </xf>
    <xf numFmtId="3" fontId="35" fillId="3" borderId="35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30" xfId="1" applyFont="1" applyFill="1" applyBorder="1" applyAlignment="1" applyProtection="1">
      <alignment horizontal="right" vertical="center" wrapText="1"/>
      <protection locked="0"/>
    </xf>
    <xf numFmtId="3" fontId="2" fillId="3" borderId="34" xfId="1" applyNumberFormat="1" applyFont="1" applyFill="1" applyBorder="1" applyAlignment="1" applyProtection="1">
      <alignment horizontal="right" vertical="center" wrapText="1"/>
      <protection locked="0"/>
    </xf>
    <xf numFmtId="3" fontId="35" fillId="3" borderId="32" xfId="0" applyNumberFormat="1" applyFont="1" applyFill="1" applyBorder="1" applyAlignment="1" applyProtection="1">
      <alignment horizontal="right" vertical="center" wrapText="1"/>
      <protection locked="0"/>
    </xf>
    <xf numFmtId="3" fontId="2" fillId="3" borderId="30" xfId="1" applyNumberFormat="1" applyFont="1" applyFill="1" applyBorder="1" applyAlignment="1" applyProtection="1">
      <alignment horizontal="right" vertical="center" wrapText="1"/>
      <protection locked="0"/>
    </xf>
    <xf numFmtId="0" fontId="2" fillId="3" borderId="34" xfId="1" applyFont="1" applyFill="1" applyBorder="1" applyAlignment="1" applyProtection="1">
      <alignment horizontal="right" vertical="center" wrapText="1"/>
      <protection locked="0"/>
    </xf>
    <xf numFmtId="3" fontId="26" fillId="2" borderId="18" xfId="1" applyNumberFormat="1" applyFont="1" applyFill="1" applyBorder="1" applyAlignment="1">
      <alignment horizontal="right" vertical="center" wrapText="1"/>
    </xf>
    <xf numFmtId="3" fontId="26" fillId="2" borderId="19" xfId="1" applyNumberFormat="1" applyFont="1" applyFill="1" applyBorder="1" applyAlignment="1">
      <alignment horizontal="right" vertical="center" wrapText="1"/>
    </xf>
    <xf numFmtId="3" fontId="26" fillId="2" borderId="22" xfId="1" applyNumberFormat="1" applyFont="1" applyFill="1" applyBorder="1" applyAlignment="1">
      <alignment horizontal="right" vertical="center" wrapText="1"/>
    </xf>
    <xf numFmtId="0" fontId="26" fillId="2" borderId="22" xfId="1" applyFont="1" applyFill="1" applyBorder="1" applyAlignment="1">
      <alignment horizontal="right" vertical="center" wrapText="1"/>
    </xf>
    <xf numFmtId="0" fontId="26" fillId="2" borderId="0" xfId="1" applyFont="1" applyFill="1" applyAlignment="1">
      <alignment horizontal="left" vertical="center" wrapText="1"/>
    </xf>
    <xf numFmtId="1" fontId="26" fillId="2" borderId="0" xfId="1" applyNumberFormat="1" applyFont="1" applyFill="1" applyAlignment="1">
      <alignment horizontal="left" vertical="center" wrapText="1"/>
    </xf>
    <xf numFmtId="3" fontId="26" fillId="2" borderId="0" xfId="1" applyNumberFormat="1" applyFont="1" applyFill="1" applyAlignment="1">
      <alignment horizontal="left" vertical="center" wrapText="1"/>
    </xf>
    <xf numFmtId="3" fontId="30" fillId="2" borderId="0" xfId="1" applyNumberFormat="1" applyFont="1" applyFill="1" applyAlignment="1">
      <alignment horizontal="left" vertical="center"/>
    </xf>
    <xf numFmtId="0" fontId="30" fillId="2" borderId="0" xfId="1" applyFont="1" applyFill="1" applyAlignment="1">
      <alignment horizontal="left" vertical="center"/>
    </xf>
    <xf numFmtId="0" fontId="30" fillId="2" borderId="0" xfId="1" applyFont="1" applyFill="1" applyAlignment="1">
      <alignment horizontal="left" vertical="center" wrapText="1"/>
    </xf>
    <xf numFmtId="1" fontId="30" fillId="2" borderId="0" xfId="1" applyNumberFormat="1" applyFont="1" applyFill="1" applyAlignment="1">
      <alignment horizontal="left" vertical="center" wrapText="1"/>
    </xf>
    <xf numFmtId="0" fontId="32" fillId="2" borderId="0" xfId="1" applyFont="1" applyFill="1" applyAlignment="1">
      <alignment horizontal="left" vertical="center" wrapText="1"/>
    </xf>
    <xf numFmtId="3" fontId="32" fillId="2" borderId="0" xfId="1" applyNumberFormat="1" applyFont="1" applyFill="1" applyAlignment="1">
      <alignment horizontal="left" vertical="center" wrapText="1"/>
    </xf>
    <xf numFmtId="3" fontId="30" fillId="2" borderId="0" xfId="1" applyNumberFormat="1" applyFont="1" applyFill="1" applyAlignment="1">
      <alignment horizontal="left" vertical="center" wrapText="1"/>
    </xf>
    <xf numFmtId="3" fontId="30" fillId="2" borderId="0" xfId="1" applyNumberFormat="1" applyFont="1" applyFill="1" applyAlignment="1">
      <alignment horizontal="center" vertical="center" wrapText="1"/>
    </xf>
    <xf numFmtId="0" fontId="27" fillId="2" borderId="32" xfId="1" applyFont="1" applyFill="1" applyBorder="1" applyAlignment="1">
      <alignment horizontal="center" vertical="center" wrapText="1"/>
    </xf>
    <xf numFmtId="1" fontId="27" fillId="2" borderId="33" xfId="1" applyNumberFormat="1" applyFont="1" applyFill="1" applyBorder="1" applyAlignment="1">
      <alignment horizontal="center" vertical="center" wrapText="1"/>
    </xf>
    <xf numFmtId="0" fontId="27" fillId="2" borderId="34" xfId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3" fontId="5" fillId="2" borderId="55" xfId="0" applyNumberFormat="1" applyFont="1" applyFill="1" applyBorder="1" applyAlignment="1">
      <alignment horizontal="center" vertical="center" textRotation="90"/>
    </xf>
    <xf numFmtId="0" fontId="5" fillId="2" borderId="55" xfId="0" applyFont="1" applyFill="1" applyBorder="1" applyAlignment="1">
      <alignment horizontal="center" vertical="center" textRotation="90"/>
    </xf>
    <xf numFmtId="0" fontId="5" fillId="2" borderId="58" xfId="0" applyFont="1" applyFill="1" applyBorder="1" applyAlignment="1">
      <alignment horizontal="center" vertical="center" textRotation="9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27" xfId="0" applyFont="1" applyFill="1" applyBorder="1" applyAlignment="1" applyProtection="1">
      <alignment horizontal="left" vertical="center" wrapText="1"/>
      <protection locked="0"/>
    </xf>
    <xf numFmtId="0" fontId="1" fillId="0" borderId="32" xfId="0" applyFont="1" applyFill="1" applyBorder="1" applyAlignment="1" applyProtection="1">
      <alignment horizontal="left" vertical="center" wrapText="1"/>
      <protection locked="0"/>
    </xf>
    <xf numFmtId="0" fontId="1" fillId="0" borderId="34" xfId="0" applyFont="1" applyFill="1" applyBorder="1" applyAlignment="1" applyProtection="1">
      <alignment horizontal="left" vertical="center" wrapText="1"/>
      <protection locked="0"/>
    </xf>
    <xf numFmtId="0" fontId="5" fillId="2" borderId="45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46" xfId="0" applyFont="1" applyFill="1" applyBorder="1" applyAlignment="1" applyProtection="1">
      <alignment horizontal="center" vertical="center"/>
    </xf>
    <xf numFmtId="0" fontId="24" fillId="2" borderId="21" xfId="0" applyFont="1" applyFill="1" applyBorder="1" applyAlignment="1" applyProtection="1">
      <alignment horizontal="center" vertical="center" wrapText="1"/>
    </xf>
    <xf numFmtId="0" fontId="24" fillId="2" borderId="22" xfId="0" applyFont="1" applyFill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41" xfId="0" applyFont="1" applyBorder="1" applyAlignment="1" applyProtection="1">
      <alignment horizontal="left" vertical="center" wrapText="1"/>
      <protection locked="0"/>
    </xf>
    <xf numFmtId="0" fontId="5" fillId="2" borderId="62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0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top"/>
    </xf>
    <xf numFmtId="0" fontId="0" fillId="2" borderId="36" xfId="0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7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left" vertical="center"/>
    </xf>
    <xf numFmtId="0" fontId="0" fillId="2" borderId="3" xfId="0" applyFont="1" applyFill="1" applyBorder="1" applyAlignment="1" applyProtection="1">
      <alignment horizontal="left" vertical="center"/>
    </xf>
    <xf numFmtId="0" fontId="1" fillId="2" borderId="19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2" borderId="33" xfId="0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/>
    </xf>
    <xf numFmtId="3" fontId="1" fillId="0" borderId="30" xfId="0" applyNumberFormat="1" applyFont="1" applyFill="1" applyBorder="1" applyAlignment="1" applyProtection="1">
      <alignment horizontal="left" vertical="center"/>
      <protection locked="0"/>
    </xf>
    <xf numFmtId="3" fontId="1" fillId="0" borderId="59" xfId="0" applyNumberFormat="1" applyFont="1" applyFill="1" applyBorder="1" applyAlignment="1" applyProtection="1">
      <alignment horizontal="left" vertical="center"/>
      <protection locked="0"/>
    </xf>
    <xf numFmtId="3" fontId="1" fillId="2" borderId="1" xfId="0" applyNumberFormat="1" applyFont="1" applyFill="1" applyBorder="1" applyAlignment="1" applyProtection="1">
      <alignment horizontal="center" vertical="center"/>
    </xf>
    <xf numFmtId="3" fontId="1" fillId="2" borderId="27" xfId="0" applyNumberFormat="1" applyFont="1" applyFill="1" applyBorder="1" applyAlignment="1" applyProtection="1">
      <alignment horizontal="center" vertical="center"/>
    </xf>
    <xf numFmtId="3" fontId="1" fillId="2" borderId="33" xfId="0" applyNumberFormat="1" applyFont="1" applyFill="1" applyBorder="1" applyAlignment="1" applyProtection="1">
      <alignment horizontal="center" vertical="center"/>
    </xf>
    <xf numFmtId="3" fontId="1" fillId="2" borderId="34" xfId="0" applyNumberFormat="1" applyFont="1" applyFill="1" applyBorder="1" applyAlignment="1" applyProtection="1">
      <alignment horizontal="center" vertical="center"/>
    </xf>
    <xf numFmtId="3" fontId="1" fillId="2" borderId="23" xfId="0" applyNumberFormat="1" applyFont="1" applyFill="1" applyBorder="1" applyAlignment="1" applyProtection="1">
      <alignment horizontal="center" vertical="center"/>
    </xf>
    <xf numFmtId="3" fontId="1" fillId="2" borderId="25" xfId="0" applyNumberFormat="1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left" vertical="center"/>
    </xf>
    <xf numFmtId="0" fontId="0" fillId="2" borderId="23" xfId="0" applyFill="1" applyBorder="1" applyAlignment="1" applyProtection="1">
      <alignment horizontal="left" vertical="center"/>
    </xf>
    <xf numFmtId="0" fontId="0" fillId="2" borderId="24" xfId="0" applyFill="1" applyBorder="1" applyAlignment="1" applyProtection="1">
      <alignment horizontal="left" vertical="center"/>
    </xf>
    <xf numFmtId="0" fontId="0" fillId="2" borderId="11" xfId="0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left" vertical="center"/>
    </xf>
    <xf numFmtId="0" fontId="0" fillId="2" borderId="26" xfId="0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left" vertical="center"/>
    </xf>
    <xf numFmtId="0" fontId="0" fillId="2" borderId="14" xfId="0" applyFill="1" applyBorder="1" applyAlignment="1" applyProtection="1">
      <alignment horizontal="left" vertical="center"/>
    </xf>
    <xf numFmtId="0" fontId="0" fillId="2" borderId="18" xfId="0" applyFill="1" applyBorder="1" applyAlignment="1" applyProtection="1">
      <alignment horizontal="left" vertical="center"/>
    </xf>
    <xf numFmtId="0" fontId="0" fillId="2" borderId="19" xfId="0" applyFill="1" applyBorder="1" applyAlignment="1" applyProtection="1">
      <alignment horizontal="left" vertical="center"/>
    </xf>
    <xf numFmtId="0" fontId="0" fillId="2" borderId="20" xfId="0" applyFill="1" applyBorder="1" applyAlignment="1" applyProtection="1">
      <alignment horizontal="left" vertical="center"/>
    </xf>
    <xf numFmtId="0" fontId="0" fillId="2" borderId="30" xfId="0" applyFont="1" applyFill="1" applyBorder="1" applyAlignment="1" applyProtection="1">
      <alignment horizontal="left" vertical="center"/>
    </xf>
    <xf numFmtId="0" fontId="0" fillId="2" borderId="31" xfId="0" applyFont="1" applyFill="1" applyBorder="1" applyAlignment="1" applyProtection="1">
      <alignment horizontal="left" vertical="center"/>
    </xf>
    <xf numFmtId="0" fontId="0" fillId="2" borderId="35" xfId="0" applyFill="1" applyBorder="1" applyAlignment="1" applyProtection="1">
      <alignment horizontal="left" vertical="center"/>
    </xf>
    <xf numFmtId="0" fontId="0" fillId="2" borderId="33" xfId="0" applyFill="1" applyBorder="1" applyAlignment="1" applyProtection="1">
      <alignment horizontal="left" vertical="center"/>
    </xf>
    <xf numFmtId="0" fontId="0" fillId="2" borderId="30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65" xfId="0" applyFill="1" applyBorder="1" applyAlignment="1" applyProtection="1">
      <alignment horizontal="left" vertical="center"/>
    </xf>
    <xf numFmtId="0" fontId="0" fillId="2" borderId="40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6" xfId="0" applyFill="1" applyBorder="1" applyAlignment="1" applyProtection="1">
      <alignment horizontal="left" vertical="center"/>
    </xf>
    <xf numFmtId="0" fontId="0" fillId="2" borderId="37" xfId="0" applyFill="1" applyBorder="1" applyAlignment="1" applyProtection="1">
      <alignment horizontal="left" vertical="center"/>
    </xf>
    <xf numFmtId="0" fontId="0" fillId="2" borderId="31" xfId="0" applyFill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left" vertical="center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27" fillId="2" borderId="62" xfId="1" applyFont="1" applyFill="1" applyBorder="1" applyAlignment="1">
      <alignment horizontal="center" vertical="center" wrapText="1"/>
    </xf>
    <xf numFmtId="0" fontId="27" fillId="2" borderId="58" xfId="1" applyFont="1" applyFill="1" applyBorder="1" applyAlignment="1">
      <alignment horizontal="center" vertical="center" wrapText="1"/>
    </xf>
    <xf numFmtId="0" fontId="27" fillId="2" borderId="47" xfId="1" applyFont="1" applyFill="1" applyBorder="1" applyAlignment="1">
      <alignment horizontal="center" vertical="center" wrapText="1"/>
    </xf>
    <xf numFmtId="0" fontId="27" fillId="2" borderId="49" xfId="1" applyFont="1" applyFill="1" applyBorder="1" applyAlignment="1">
      <alignment horizontal="center" vertical="center" wrapText="1"/>
    </xf>
    <xf numFmtId="3" fontId="30" fillId="2" borderId="56" xfId="1" applyNumberFormat="1" applyFont="1" applyFill="1" applyBorder="1" applyAlignment="1">
      <alignment horizontal="left" vertical="center"/>
    </xf>
    <xf numFmtId="0" fontId="27" fillId="2" borderId="74" xfId="1" applyFont="1" applyFill="1" applyBorder="1" applyAlignment="1">
      <alignment horizontal="center" vertical="center" wrapText="1"/>
    </xf>
    <xf numFmtId="0" fontId="27" fillId="2" borderId="75" xfId="1" applyFont="1" applyFill="1" applyBorder="1" applyAlignment="1">
      <alignment horizontal="center" vertical="center" wrapText="1"/>
    </xf>
    <xf numFmtId="0" fontId="27" fillId="2" borderId="63" xfId="1" applyFont="1" applyFill="1" applyBorder="1" applyAlignment="1">
      <alignment horizontal="center" vertical="center" wrapText="1"/>
    </xf>
    <xf numFmtId="0" fontId="27" fillId="2" borderId="56" xfId="1" applyFont="1" applyFill="1" applyBorder="1" applyAlignment="1">
      <alignment horizontal="center" vertical="center" wrapText="1"/>
    </xf>
    <xf numFmtId="0" fontId="27" fillId="2" borderId="10" xfId="1" applyFont="1" applyFill="1" applyBorder="1" applyAlignment="1">
      <alignment horizontal="center" vertical="center" wrapText="1"/>
    </xf>
    <xf numFmtId="0" fontId="27" fillId="2" borderId="67" xfId="1" applyFont="1" applyFill="1" applyBorder="1" applyAlignment="1">
      <alignment horizontal="center" vertical="center" wrapText="1"/>
    </xf>
    <xf numFmtId="3" fontId="27" fillId="2" borderId="25" xfId="1" applyNumberFormat="1" applyFont="1" applyFill="1" applyBorder="1" applyAlignment="1">
      <alignment horizontal="center" vertical="center" wrapText="1"/>
    </xf>
    <xf numFmtId="3" fontId="27" fillId="2" borderId="34" xfId="1" applyNumberFormat="1" applyFont="1" applyFill="1" applyBorder="1" applyAlignment="1">
      <alignment horizontal="center" vertical="center" wrapText="1"/>
    </xf>
    <xf numFmtId="0" fontId="27" fillId="2" borderId="9" xfId="1" applyFont="1" applyFill="1" applyBorder="1" applyAlignment="1">
      <alignment horizontal="center" vertical="center" wrapText="1"/>
    </xf>
    <xf numFmtId="0" fontId="27" fillId="2" borderId="23" xfId="1" applyFont="1" applyFill="1" applyBorder="1" applyAlignment="1">
      <alignment horizontal="center" vertical="center" wrapText="1"/>
    </xf>
    <xf numFmtId="0" fontId="27" fillId="2" borderId="25" xfId="1" applyFont="1" applyFill="1" applyBorder="1" applyAlignment="1">
      <alignment horizontal="center" vertical="center" wrapText="1"/>
    </xf>
    <xf numFmtId="0" fontId="31" fillId="2" borderId="0" xfId="1" applyFont="1" applyFill="1" applyAlignment="1">
      <alignment horizontal="center" vertical="center" wrapText="1"/>
    </xf>
    <xf numFmtId="1" fontId="27" fillId="2" borderId="45" xfId="1" applyNumberFormat="1" applyFont="1" applyFill="1" applyBorder="1" applyAlignment="1">
      <alignment horizontal="center" vertical="center" wrapText="1"/>
    </xf>
    <xf numFmtId="1" fontId="27" fillId="2" borderId="29" xfId="1" applyNumberFormat="1" applyFont="1" applyFill="1" applyBorder="1" applyAlignment="1">
      <alignment horizontal="center" vertical="center" wrapText="1"/>
    </xf>
    <xf numFmtId="1" fontId="27" fillId="2" borderId="63" xfId="1" applyNumberFormat="1" applyFont="1" applyFill="1" applyBorder="1" applyAlignment="1">
      <alignment horizontal="center" vertical="center" wrapText="1"/>
    </xf>
    <xf numFmtId="1" fontId="27" fillId="2" borderId="56" xfId="1" applyNumberFormat="1" applyFont="1" applyFill="1" applyBorder="1" applyAlignment="1">
      <alignment horizontal="center" vertical="center" wrapText="1"/>
    </xf>
    <xf numFmtId="0" fontId="27" fillId="2" borderId="46" xfId="1" applyFont="1" applyFill="1" applyBorder="1" applyAlignment="1">
      <alignment horizontal="center" vertical="center" wrapText="1"/>
    </xf>
    <xf numFmtId="0" fontId="27" fillId="2" borderId="69" xfId="1" applyFont="1" applyFill="1" applyBorder="1" applyAlignment="1">
      <alignment horizontal="center" vertical="center" wrapText="1"/>
    </xf>
    <xf numFmtId="1" fontId="27" fillId="2" borderId="68" xfId="1" applyNumberFormat="1" applyFont="1" applyFill="1" applyBorder="1" applyAlignment="1">
      <alignment horizontal="center" vertical="center" wrapText="1"/>
    </xf>
    <xf numFmtId="1" fontId="27" fillId="2" borderId="66" xfId="1" applyNumberFormat="1" applyFont="1" applyFill="1" applyBorder="1" applyAlignment="1">
      <alignment horizontal="center" vertical="center" wrapText="1"/>
    </xf>
    <xf numFmtId="0" fontId="27" fillId="2" borderId="73" xfId="1" applyFont="1" applyFill="1" applyBorder="1" applyAlignment="1">
      <alignment horizontal="center" vertical="center" wrapText="1"/>
    </xf>
    <xf numFmtId="0" fontId="27" fillId="2" borderId="31" xfId="1" applyFont="1" applyFill="1" applyBorder="1" applyAlignment="1">
      <alignment horizontal="center" vertical="center" wrapText="1"/>
    </xf>
    <xf numFmtId="0" fontId="27" fillId="2" borderId="76" xfId="1" applyFont="1" applyFill="1" applyBorder="1" applyAlignment="1">
      <alignment horizontal="center" vertical="center" wrapText="1"/>
    </xf>
    <xf numFmtId="0" fontId="27" fillId="2" borderId="52" xfId="1" applyFont="1" applyFill="1" applyBorder="1" applyAlignment="1">
      <alignment horizontal="center" vertical="center" wrapText="1"/>
    </xf>
    <xf numFmtId="0" fontId="27" fillId="2" borderId="72" xfId="1" applyFont="1" applyFill="1" applyBorder="1" applyAlignment="1">
      <alignment horizontal="center" vertical="center" wrapText="1"/>
    </xf>
    <xf numFmtId="0" fontId="27" fillId="2" borderId="71" xfId="1" applyFont="1" applyFill="1" applyBorder="1" applyAlignment="1">
      <alignment horizontal="center" vertical="center" wrapText="1"/>
    </xf>
    <xf numFmtId="3" fontId="27" fillId="2" borderId="45" xfId="1" applyNumberFormat="1" applyFont="1" applyFill="1" applyBorder="1" applyAlignment="1">
      <alignment horizontal="center" vertical="center" wrapText="1"/>
    </xf>
    <xf numFmtId="3" fontId="27" fillId="2" borderId="29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3" xfId="2"/>
  </cellStyles>
  <dxfs count="0"/>
  <tableStyles count="0" defaultTableStyle="TableStyleMedium2" defaultPivotStyle="PivotStyleLight16"/>
  <colors>
    <mruColors>
      <color rgb="FF33CCFF"/>
      <color rgb="FF0099FF"/>
      <color rgb="FFFF9900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40820</xdr:rowOff>
    </xdr:from>
    <xdr:to>
      <xdr:col>0</xdr:col>
      <xdr:colOff>1156607</xdr:colOff>
      <xdr:row>1</xdr:row>
      <xdr:rowOff>345111</xdr:rowOff>
    </xdr:to>
    <xdr:pic macro="[0]!Sayfa1.Gizle_künye_1"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1820"/>
          <a:ext cx="1156607" cy="3042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357498</xdr:rowOff>
    </xdr:from>
    <xdr:to>
      <xdr:col>0</xdr:col>
      <xdr:colOff>1155989</xdr:colOff>
      <xdr:row>1</xdr:row>
      <xdr:rowOff>666750</xdr:rowOff>
    </xdr:to>
    <xdr:pic macro="[0]!Sayfa1.Göster_künye_1"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8498"/>
          <a:ext cx="1155989" cy="309252"/>
        </a:xfrm>
        <a:prstGeom prst="rect">
          <a:avLst/>
        </a:prstGeom>
      </xdr:spPr>
    </xdr:pic>
    <xdr:clientData/>
  </xdr:twoCellAnchor>
  <xdr:twoCellAnchor>
    <xdr:from>
      <xdr:col>0</xdr:col>
      <xdr:colOff>40821</xdr:colOff>
      <xdr:row>3</xdr:row>
      <xdr:rowOff>299356</xdr:rowOff>
    </xdr:from>
    <xdr:to>
      <xdr:col>0</xdr:col>
      <xdr:colOff>1197428</xdr:colOff>
      <xdr:row>8</xdr:row>
      <xdr:rowOff>244928</xdr:rowOff>
    </xdr:to>
    <xdr:sp macro="" textlink="">
      <xdr:nvSpPr>
        <xdr:cNvPr id="7" name="Metin kutusu 6"/>
        <xdr:cNvSpPr txBox="1"/>
      </xdr:nvSpPr>
      <xdr:spPr>
        <a:xfrm>
          <a:off x="40821" y="1877785"/>
          <a:ext cx="1156607" cy="2122714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600" b="1" baseline="0"/>
            <a:t>Boş satır açmak veya boş satırları gizlemek için kullanınız.</a:t>
          </a:r>
        </a:p>
      </xdr:txBody>
    </xdr:sp>
    <xdr:clientData/>
  </xdr:twoCellAnchor>
  <xdr:twoCellAnchor>
    <xdr:from>
      <xdr:col>0</xdr:col>
      <xdr:colOff>421822</xdr:colOff>
      <xdr:row>2</xdr:row>
      <xdr:rowOff>68036</xdr:rowOff>
    </xdr:from>
    <xdr:to>
      <xdr:col>0</xdr:col>
      <xdr:colOff>762000</xdr:colOff>
      <xdr:row>3</xdr:row>
      <xdr:rowOff>231321</xdr:rowOff>
    </xdr:to>
    <xdr:sp macro="" textlink="">
      <xdr:nvSpPr>
        <xdr:cNvPr id="2" name="Yukarı Ok 1"/>
        <xdr:cNvSpPr/>
      </xdr:nvSpPr>
      <xdr:spPr>
        <a:xfrm>
          <a:off x="421822" y="1211036"/>
          <a:ext cx="340178" cy="598714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40821</xdr:colOff>
      <xdr:row>8</xdr:row>
      <xdr:rowOff>435428</xdr:rowOff>
    </xdr:from>
    <xdr:to>
      <xdr:col>0</xdr:col>
      <xdr:colOff>1197428</xdr:colOff>
      <xdr:row>17</xdr:row>
      <xdr:rowOff>326571</xdr:rowOff>
    </xdr:to>
    <xdr:sp macro="" textlink="">
      <xdr:nvSpPr>
        <xdr:cNvPr id="10" name="Metin kutusu 9"/>
        <xdr:cNvSpPr txBox="1"/>
      </xdr:nvSpPr>
      <xdr:spPr>
        <a:xfrm>
          <a:off x="40821" y="4190999"/>
          <a:ext cx="1156607" cy="3810001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600" b="1" baseline="0"/>
            <a:t>Satır silmeyiniz. Çıkarılması gereken projeleri beyaz alandan siliniz. Aralarda kalan boş satırlar için </a:t>
          </a:r>
          <a:r>
            <a:rPr lang="tr-TR" sz="1600" b="1" u="sng" baseline="0"/>
            <a:t>"gizle" </a:t>
          </a:r>
          <a:r>
            <a:rPr lang="tr-TR" sz="1600" b="1" baseline="0"/>
            <a:t>butonunu kullanınınz.</a:t>
          </a:r>
        </a:p>
      </xdr:txBody>
    </xdr:sp>
    <xdr:clientData/>
  </xdr:twoCellAnchor>
  <xdr:twoCellAnchor>
    <xdr:from>
      <xdr:col>12</xdr:col>
      <xdr:colOff>217715</xdr:colOff>
      <xdr:row>8</xdr:row>
      <xdr:rowOff>394600</xdr:rowOff>
    </xdr:from>
    <xdr:to>
      <xdr:col>19</xdr:col>
      <xdr:colOff>285750</xdr:colOff>
      <xdr:row>15</xdr:row>
      <xdr:rowOff>190493</xdr:rowOff>
    </xdr:to>
    <xdr:sp macro="" textlink="">
      <xdr:nvSpPr>
        <xdr:cNvPr id="12" name="Metin kutusu 11"/>
        <xdr:cNvSpPr txBox="1"/>
      </xdr:nvSpPr>
      <xdr:spPr>
        <a:xfrm>
          <a:off x="16600715" y="4150171"/>
          <a:ext cx="4354285" cy="2843893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DİĞER</a:t>
          </a:r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SEKMELERDEKİ BİLGİLERİ KONTROL ETMEYİ UNUTMAYINIZ.</a:t>
          </a:r>
        </a:p>
        <a:p>
          <a:pPr algn="ctr"/>
          <a:endParaRPr lang="tr-TR" sz="24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tr-TR" sz="24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KÜNYE-1</a:t>
          </a:r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KÜNYE-2, İHALE, FİNANS, DEĞERLENDİRME, DÖNEM RAPORU)</a:t>
          </a:r>
          <a:endParaRPr lang="tr-TR" sz="2400" b="1">
            <a:effectLst/>
          </a:endParaRPr>
        </a:p>
      </xdr:txBody>
    </xdr:sp>
    <xdr:clientData/>
  </xdr:twoCellAnchor>
  <xdr:twoCellAnchor>
    <xdr:from>
      <xdr:col>12</xdr:col>
      <xdr:colOff>258536</xdr:colOff>
      <xdr:row>15</xdr:row>
      <xdr:rowOff>285741</xdr:rowOff>
    </xdr:from>
    <xdr:to>
      <xdr:col>19</xdr:col>
      <xdr:colOff>312965</xdr:colOff>
      <xdr:row>20</xdr:row>
      <xdr:rowOff>244924</xdr:rowOff>
    </xdr:to>
    <xdr:sp macro="" textlink="">
      <xdr:nvSpPr>
        <xdr:cNvPr id="13" name="Metin kutusu 12"/>
        <xdr:cNvSpPr txBox="1"/>
      </xdr:nvSpPr>
      <xdr:spPr>
        <a:xfrm>
          <a:off x="16641536" y="7089312"/>
          <a:ext cx="4340679" cy="2136326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r-TR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YALNIZCA</a:t>
          </a:r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BEYAZ ALANLARDA İŞLEM YAPINIZ. </a:t>
          </a:r>
        </a:p>
        <a:p>
          <a:pPr algn="l"/>
          <a:r>
            <a:rPr kumimoji="0" lang="tr-TR" sz="2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● </a:t>
          </a:r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YENİ PROJELERİNİZİ TABLONUN DEVAMINA EKLEYİNİZ .</a:t>
          </a:r>
          <a:endParaRPr lang="tr-TR" sz="2400" b="1">
            <a:effectLst/>
          </a:endParaRPr>
        </a:p>
      </xdr:txBody>
    </xdr:sp>
    <xdr:clientData/>
  </xdr:twoCellAnchor>
  <xdr:twoCellAnchor>
    <xdr:from>
      <xdr:col>12</xdr:col>
      <xdr:colOff>217715</xdr:colOff>
      <xdr:row>2</xdr:row>
      <xdr:rowOff>204107</xdr:rowOff>
    </xdr:from>
    <xdr:to>
      <xdr:col>22</xdr:col>
      <xdr:colOff>190501</xdr:colOff>
      <xdr:row>8</xdr:row>
      <xdr:rowOff>312966</xdr:rowOff>
    </xdr:to>
    <xdr:sp macro="" textlink="">
      <xdr:nvSpPr>
        <xdr:cNvPr id="14" name="Dikdörtgen 13"/>
        <xdr:cNvSpPr/>
      </xdr:nvSpPr>
      <xdr:spPr>
        <a:xfrm>
          <a:off x="16600715" y="1347107"/>
          <a:ext cx="6096000" cy="2721430"/>
        </a:xfrm>
        <a:prstGeom prst="rect">
          <a:avLst/>
        </a:prstGeom>
        <a:solidFill>
          <a:srgbClr val="33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800" b="1">
              <a:solidFill>
                <a:schemeClr val="tx1"/>
              </a:solidFill>
            </a:rPr>
            <a:t>Tabloyu</a:t>
          </a:r>
          <a:r>
            <a:rPr lang="tr-TR" sz="1800" b="1" baseline="0">
              <a:solidFill>
                <a:schemeClr val="tx1"/>
              </a:solidFill>
            </a:rPr>
            <a:t> etkinleştirmek için aşağıdaki yolu izleyiniz:</a:t>
          </a:r>
        </a:p>
        <a:p>
          <a:pPr algn="l"/>
          <a:endParaRPr lang="tr-TR" sz="1800" b="1" baseline="0">
            <a:solidFill>
              <a:schemeClr val="tx1"/>
            </a:solidFill>
          </a:endParaRPr>
        </a:p>
        <a:p>
          <a:pPr algn="l"/>
          <a:r>
            <a:rPr lang="tr-TR" sz="1800" b="1" u="none" baseline="0">
              <a:solidFill>
                <a:schemeClr val="tx1"/>
              </a:solidFill>
            </a:rPr>
            <a:t>Dosya / Seçenekler / Güven Merkezi / Güven Merkezi Ayarları / Makro Ayarları / Tüm Makroları Etkinleştir / Tamam / Tamam</a:t>
          </a:r>
        </a:p>
        <a:p>
          <a:pPr algn="l"/>
          <a:endParaRPr lang="tr-TR" sz="1800" b="1" baseline="0">
            <a:solidFill>
              <a:schemeClr val="tx1"/>
            </a:solidFill>
          </a:endParaRPr>
        </a:p>
        <a:p>
          <a:pPr algn="l"/>
          <a:r>
            <a:rPr lang="tr-TR" sz="1800" b="1" baseline="0">
              <a:solidFill>
                <a:schemeClr val="tx1"/>
              </a:solidFill>
            </a:rPr>
            <a:t>Excel dosyasını kapatıp yeniden açınız. </a:t>
          </a:r>
        </a:p>
        <a:p>
          <a:pPr algn="l"/>
          <a:endParaRPr lang="tr-TR" sz="1800" b="1" baseline="0">
            <a:solidFill>
              <a:schemeClr val="tx1"/>
            </a:solidFill>
          </a:endParaRPr>
        </a:p>
        <a:p>
          <a:pPr algn="l"/>
          <a:r>
            <a:rPr lang="tr-TR" sz="1800" b="1" baseline="0">
              <a:solidFill>
                <a:schemeClr val="tx1"/>
              </a:solidFill>
            </a:rPr>
            <a:t>Ayrıntılı bilgi için: 0 352 222 49 11 / Dahili: 1904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67236</xdr:rowOff>
    </xdr:from>
    <xdr:to>
      <xdr:col>0</xdr:col>
      <xdr:colOff>1156607</xdr:colOff>
      <xdr:row>1</xdr:row>
      <xdr:rowOff>371527</xdr:rowOff>
    </xdr:to>
    <xdr:pic macro="[0]!Sayfa5.Gizle_künye_2"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8236"/>
          <a:ext cx="1156607" cy="3042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383914</xdr:rowOff>
    </xdr:from>
    <xdr:to>
      <xdr:col>0</xdr:col>
      <xdr:colOff>1155989</xdr:colOff>
      <xdr:row>1</xdr:row>
      <xdr:rowOff>693166</xdr:rowOff>
    </xdr:to>
    <xdr:pic macro="[0]!Sayfa5.Göster_künye_2"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4914"/>
          <a:ext cx="1155989" cy="309252"/>
        </a:xfrm>
        <a:prstGeom prst="rect">
          <a:avLst/>
        </a:prstGeom>
      </xdr:spPr>
    </xdr:pic>
    <xdr:clientData/>
  </xdr:twoCellAnchor>
  <xdr:twoCellAnchor>
    <xdr:from>
      <xdr:col>0</xdr:col>
      <xdr:colOff>33618</xdr:colOff>
      <xdr:row>3</xdr:row>
      <xdr:rowOff>229720</xdr:rowOff>
    </xdr:from>
    <xdr:to>
      <xdr:col>0</xdr:col>
      <xdr:colOff>1190225</xdr:colOff>
      <xdr:row>8</xdr:row>
      <xdr:rowOff>167287</xdr:rowOff>
    </xdr:to>
    <xdr:sp macro="" textlink="">
      <xdr:nvSpPr>
        <xdr:cNvPr id="4" name="Metin kutusu 3"/>
        <xdr:cNvSpPr txBox="1"/>
      </xdr:nvSpPr>
      <xdr:spPr>
        <a:xfrm>
          <a:off x="33618" y="1809749"/>
          <a:ext cx="1156607" cy="2122714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600" b="1" baseline="0"/>
            <a:t>Boş satır açmak veya boş satırları gizlemek için kullanınız.</a:t>
          </a:r>
        </a:p>
      </xdr:txBody>
    </xdr:sp>
    <xdr:clientData/>
  </xdr:twoCellAnchor>
  <xdr:twoCellAnchor>
    <xdr:from>
      <xdr:col>0</xdr:col>
      <xdr:colOff>401012</xdr:colOff>
      <xdr:row>2</xdr:row>
      <xdr:rowOff>0</xdr:rowOff>
    </xdr:from>
    <xdr:to>
      <xdr:col>0</xdr:col>
      <xdr:colOff>741190</xdr:colOff>
      <xdr:row>3</xdr:row>
      <xdr:rowOff>161685</xdr:rowOff>
    </xdr:to>
    <xdr:sp macro="" textlink="">
      <xdr:nvSpPr>
        <xdr:cNvPr id="5" name="Yukarı Ok 4"/>
        <xdr:cNvSpPr/>
      </xdr:nvSpPr>
      <xdr:spPr>
        <a:xfrm>
          <a:off x="401012" y="1143000"/>
          <a:ext cx="340178" cy="598714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108859</xdr:colOff>
      <xdr:row>2</xdr:row>
      <xdr:rowOff>68035</xdr:rowOff>
    </xdr:from>
    <xdr:to>
      <xdr:col>13</xdr:col>
      <xdr:colOff>462643</xdr:colOff>
      <xdr:row>11</xdr:row>
      <xdr:rowOff>122464</xdr:rowOff>
    </xdr:to>
    <xdr:sp macro="" textlink="">
      <xdr:nvSpPr>
        <xdr:cNvPr id="8" name="Metin kutusu 7"/>
        <xdr:cNvSpPr txBox="1"/>
      </xdr:nvSpPr>
      <xdr:spPr>
        <a:xfrm>
          <a:off x="16505466" y="1211035"/>
          <a:ext cx="2803070" cy="3973286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DİĞER</a:t>
          </a:r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SEKMELERDEKİ BİLGİLERİ KONTROL ETMEYİ UNUTMAYINIZ.</a:t>
          </a:r>
        </a:p>
        <a:p>
          <a:pPr algn="ctr"/>
          <a:endParaRPr lang="tr-TR" sz="24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(KÜNYE-1, </a:t>
          </a:r>
          <a:r>
            <a:rPr lang="tr-TR" sz="24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KÜNYE-2</a:t>
          </a:r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İHALE, FİNANS, DEĞERLENDİRME, DÖNEM RAPORU)</a:t>
          </a:r>
          <a:endParaRPr lang="tr-TR" sz="2400" b="1">
            <a:effectLst/>
          </a:endParaRPr>
        </a:p>
      </xdr:txBody>
    </xdr:sp>
    <xdr:clientData/>
  </xdr:twoCellAnchor>
  <xdr:twoCellAnchor>
    <xdr:from>
      <xdr:col>9</xdr:col>
      <xdr:colOff>95249</xdr:colOff>
      <xdr:row>11</xdr:row>
      <xdr:rowOff>272139</xdr:rowOff>
    </xdr:from>
    <xdr:to>
      <xdr:col>13</xdr:col>
      <xdr:colOff>449033</xdr:colOff>
      <xdr:row>14</xdr:row>
      <xdr:rowOff>285746</xdr:rowOff>
    </xdr:to>
    <xdr:sp macro="" textlink="">
      <xdr:nvSpPr>
        <xdr:cNvPr id="9" name="Metin kutusu 8"/>
        <xdr:cNvSpPr txBox="1"/>
      </xdr:nvSpPr>
      <xdr:spPr>
        <a:xfrm>
          <a:off x="16491856" y="5333996"/>
          <a:ext cx="2803070" cy="1319893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YALNIZCA</a:t>
          </a:r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BEYAZ ALANLARDA İŞLEM YAPINIZ.</a:t>
          </a:r>
          <a:endParaRPr lang="tr-TR" sz="2400" b="1">
            <a:effectLst/>
          </a:endParaRPr>
        </a:p>
      </xdr:txBody>
    </xdr:sp>
    <xdr:clientData/>
  </xdr:twoCellAnchor>
  <xdr:twoCellAnchor>
    <xdr:from>
      <xdr:col>0</xdr:col>
      <xdr:colOff>27214</xdr:colOff>
      <xdr:row>9</xdr:row>
      <xdr:rowOff>0</xdr:rowOff>
    </xdr:from>
    <xdr:to>
      <xdr:col>0</xdr:col>
      <xdr:colOff>1183821</xdr:colOff>
      <xdr:row>17</xdr:row>
      <xdr:rowOff>326572</xdr:rowOff>
    </xdr:to>
    <xdr:sp macro="" textlink="">
      <xdr:nvSpPr>
        <xdr:cNvPr id="10" name="Metin kutusu 9"/>
        <xdr:cNvSpPr txBox="1"/>
      </xdr:nvSpPr>
      <xdr:spPr>
        <a:xfrm>
          <a:off x="27214" y="4191000"/>
          <a:ext cx="1156607" cy="3810001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600" b="1" baseline="0"/>
            <a:t>Satır silmeyiniz. Çıkarılması gereken projeleri beyaz alandan siliniz. Aralarda kalan boş satırlar için </a:t>
          </a:r>
          <a:r>
            <a:rPr lang="tr-TR" sz="1600" b="1" u="sng" baseline="0"/>
            <a:t>"gizle" </a:t>
          </a:r>
          <a:r>
            <a:rPr lang="tr-TR" sz="1600" b="1" baseline="0"/>
            <a:t>butonunu kullanınınz.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33132</xdr:rowOff>
    </xdr:from>
    <xdr:to>
      <xdr:col>0</xdr:col>
      <xdr:colOff>1156607</xdr:colOff>
      <xdr:row>1</xdr:row>
      <xdr:rowOff>337423</xdr:rowOff>
    </xdr:to>
    <xdr:pic macro="[0]!Sayfa2.Gizle_ihale"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7871"/>
          <a:ext cx="1156607" cy="3042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349810</xdr:rowOff>
    </xdr:from>
    <xdr:to>
      <xdr:col>0</xdr:col>
      <xdr:colOff>1155989</xdr:colOff>
      <xdr:row>1</xdr:row>
      <xdr:rowOff>659062</xdr:rowOff>
    </xdr:to>
    <xdr:pic macro="[0]!Sayfa2.Göster_ihale"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549"/>
          <a:ext cx="1155989" cy="309252"/>
        </a:xfrm>
        <a:prstGeom prst="rect">
          <a:avLst/>
        </a:prstGeom>
      </xdr:spPr>
    </xdr:pic>
    <xdr:clientData/>
  </xdr:twoCellAnchor>
  <xdr:twoCellAnchor>
    <xdr:from>
      <xdr:col>0</xdr:col>
      <xdr:colOff>54428</xdr:colOff>
      <xdr:row>3</xdr:row>
      <xdr:rowOff>244927</xdr:rowOff>
    </xdr:from>
    <xdr:to>
      <xdr:col>0</xdr:col>
      <xdr:colOff>1211035</xdr:colOff>
      <xdr:row>8</xdr:row>
      <xdr:rowOff>190499</xdr:rowOff>
    </xdr:to>
    <xdr:sp macro="" textlink="">
      <xdr:nvSpPr>
        <xdr:cNvPr id="5" name="Metin kutusu 4"/>
        <xdr:cNvSpPr txBox="1"/>
      </xdr:nvSpPr>
      <xdr:spPr>
        <a:xfrm>
          <a:off x="54428" y="1823356"/>
          <a:ext cx="1156607" cy="2122714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600" b="1" baseline="0"/>
            <a:t>Boş satır açmak veya boş satırları gizlemek için kullanınız.</a:t>
          </a:r>
        </a:p>
      </xdr:txBody>
    </xdr:sp>
    <xdr:clientData/>
  </xdr:twoCellAnchor>
  <xdr:twoCellAnchor>
    <xdr:from>
      <xdr:col>0</xdr:col>
      <xdr:colOff>421822</xdr:colOff>
      <xdr:row>2</xdr:row>
      <xdr:rowOff>13607</xdr:rowOff>
    </xdr:from>
    <xdr:to>
      <xdr:col>0</xdr:col>
      <xdr:colOff>762000</xdr:colOff>
      <xdr:row>3</xdr:row>
      <xdr:rowOff>176892</xdr:rowOff>
    </xdr:to>
    <xdr:sp macro="" textlink="">
      <xdr:nvSpPr>
        <xdr:cNvPr id="6" name="Yukarı Ok 5"/>
        <xdr:cNvSpPr/>
      </xdr:nvSpPr>
      <xdr:spPr>
        <a:xfrm>
          <a:off x="421822" y="1156607"/>
          <a:ext cx="340178" cy="598714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81645</xdr:colOff>
      <xdr:row>2</xdr:row>
      <xdr:rowOff>68035</xdr:rowOff>
    </xdr:from>
    <xdr:to>
      <xdr:col>13</xdr:col>
      <xdr:colOff>435429</xdr:colOff>
      <xdr:row>11</xdr:row>
      <xdr:rowOff>122464</xdr:rowOff>
    </xdr:to>
    <xdr:sp macro="" textlink="">
      <xdr:nvSpPr>
        <xdr:cNvPr id="9" name="Metin kutusu 8"/>
        <xdr:cNvSpPr txBox="1"/>
      </xdr:nvSpPr>
      <xdr:spPr>
        <a:xfrm>
          <a:off x="15525752" y="1211035"/>
          <a:ext cx="2803070" cy="3973286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DİĞER</a:t>
          </a:r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SEKMELERDEKİ BİLGİLERİ KONTROL ETMEYİ UNUTMAYINIZ.</a:t>
          </a:r>
        </a:p>
        <a:p>
          <a:pPr algn="ctr"/>
          <a:endParaRPr lang="tr-TR" sz="24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(KÜNYE-1, KÜNYE-2, </a:t>
          </a:r>
          <a:r>
            <a:rPr lang="tr-TR" sz="24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İHALE</a:t>
          </a:r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FİNANS, DEĞERLENDİRME, DÖNEM RAPORU)</a:t>
          </a:r>
          <a:endParaRPr lang="tr-TR" sz="2400" b="1">
            <a:effectLst/>
          </a:endParaRPr>
        </a:p>
      </xdr:txBody>
    </xdr:sp>
    <xdr:clientData/>
  </xdr:twoCellAnchor>
  <xdr:twoCellAnchor>
    <xdr:from>
      <xdr:col>9</xdr:col>
      <xdr:colOff>68035</xdr:colOff>
      <xdr:row>11</xdr:row>
      <xdr:rowOff>272139</xdr:rowOff>
    </xdr:from>
    <xdr:to>
      <xdr:col>13</xdr:col>
      <xdr:colOff>421819</xdr:colOff>
      <xdr:row>14</xdr:row>
      <xdr:rowOff>285746</xdr:rowOff>
    </xdr:to>
    <xdr:sp macro="" textlink="">
      <xdr:nvSpPr>
        <xdr:cNvPr id="10" name="Metin kutusu 9"/>
        <xdr:cNvSpPr txBox="1"/>
      </xdr:nvSpPr>
      <xdr:spPr>
        <a:xfrm>
          <a:off x="15512142" y="5333996"/>
          <a:ext cx="2803070" cy="1319893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YALNIZCA</a:t>
          </a:r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BEYAZ ALANLARDA İŞLEM YAPINIZ.</a:t>
          </a:r>
          <a:endParaRPr lang="tr-TR" sz="2400" b="1">
            <a:effectLst/>
          </a:endParaRPr>
        </a:p>
      </xdr:txBody>
    </xdr:sp>
    <xdr:clientData/>
  </xdr:twoCellAnchor>
  <xdr:twoCellAnchor>
    <xdr:from>
      <xdr:col>0</xdr:col>
      <xdr:colOff>40821</xdr:colOff>
      <xdr:row>9</xdr:row>
      <xdr:rowOff>0</xdr:rowOff>
    </xdr:from>
    <xdr:to>
      <xdr:col>0</xdr:col>
      <xdr:colOff>1197428</xdr:colOff>
      <xdr:row>17</xdr:row>
      <xdr:rowOff>326572</xdr:rowOff>
    </xdr:to>
    <xdr:sp macro="" textlink="">
      <xdr:nvSpPr>
        <xdr:cNvPr id="11" name="Metin kutusu 10"/>
        <xdr:cNvSpPr txBox="1"/>
      </xdr:nvSpPr>
      <xdr:spPr>
        <a:xfrm>
          <a:off x="40821" y="4191000"/>
          <a:ext cx="1156607" cy="3810001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600" b="1" baseline="0"/>
            <a:t>Satır silmeyiniz. Çıkarılması gereken projeleri beyaz alandan siliniz. Aralarda kalan boş satırlar için </a:t>
          </a:r>
          <a:r>
            <a:rPr lang="tr-TR" sz="1600" b="1" u="sng" baseline="0"/>
            <a:t>"gizle" </a:t>
          </a:r>
          <a:r>
            <a:rPr lang="tr-TR" sz="1600" b="1" baseline="0"/>
            <a:t>butonunu kullanınınz.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44824</xdr:rowOff>
    </xdr:from>
    <xdr:to>
      <xdr:col>0</xdr:col>
      <xdr:colOff>1156607</xdr:colOff>
      <xdr:row>1</xdr:row>
      <xdr:rowOff>349115</xdr:rowOff>
    </xdr:to>
    <xdr:pic macro="[0]!Sayfa3.Gizle_finans"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5824"/>
          <a:ext cx="1156607" cy="3042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361502</xdr:rowOff>
    </xdr:from>
    <xdr:to>
      <xdr:col>0</xdr:col>
      <xdr:colOff>1155989</xdr:colOff>
      <xdr:row>1</xdr:row>
      <xdr:rowOff>670754</xdr:rowOff>
    </xdr:to>
    <xdr:pic macro="[0]!Sayfa3.Göster_finans"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2502"/>
          <a:ext cx="1155989" cy="309252"/>
        </a:xfrm>
        <a:prstGeom prst="rect">
          <a:avLst/>
        </a:prstGeom>
      </xdr:spPr>
    </xdr:pic>
    <xdr:clientData/>
  </xdr:twoCellAnchor>
  <xdr:twoCellAnchor>
    <xdr:from>
      <xdr:col>0</xdr:col>
      <xdr:colOff>54428</xdr:colOff>
      <xdr:row>3</xdr:row>
      <xdr:rowOff>217713</xdr:rowOff>
    </xdr:from>
    <xdr:to>
      <xdr:col>0</xdr:col>
      <xdr:colOff>1211035</xdr:colOff>
      <xdr:row>8</xdr:row>
      <xdr:rowOff>163285</xdr:rowOff>
    </xdr:to>
    <xdr:sp macro="" textlink="">
      <xdr:nvSpPr>
        <xdr:cNvPr id="7" name="Metin kutusu 6"/>
        <xdr:cNvSpPr txBox="1"/>
      </xdr:nvSpPr>
      <xdr:spPr>
        <a:xfrm>
          <a:off x="54428" y="1796142"/>
          <a:ext cx="1156607" cy="2122714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600" b="1" baseline="0"/>
            <a:t>Boş satır açmak veya boş satırları gizlemek için kullanınız.</a:t>
          </a:r>
        </a:p>
      </xdr:txBody>
    </xdr:sp>
    <xdr:clientData/>
  </xdr:twoCellAnchor>
  <xdr:twoCellAnchor>
    <xdr:from>
      <xdr:col>0</xdr:col>
      <xdr:colOff>421822</xdr:colOff>
      <xdr:row>1</xdr:row>
      <xdr:rowOff>748393</xdr:rowOff>
    </xdr:from>
    <xdr:to>
      <xdr:col>0</xdr:col>
      <xdr:colOff>762000</xdr:colOff>
      <xdr:row>3</xdr:row>
      <xdr:rowOff>149678</xdr:rowOff>
    </xdr:to>
    <xdr:sp macro="" textlink="">
      <xdr:nvSpPr>
        <xdr:cNvPr id="8" name="Yukarı Ok 7"/>
        <xdr:cNvSpPr/>
      </xdr:nvSpPr>
      <xdr:spPr>
        <a:xfrm>
          <a:off x="421822" y="1129393"/>
          <a:ext cx="340178" cy="598714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462645</xdr:colOff>
      <xdr:row>2</xdr:row>
      <xdr:rowOff>68035</xdr:rowOff>
    </xdr:from>
    <xdr:to>
      <xdr:col>16</xdr:col>
      <xdr:colOff>204107</xdr:colOff>
      <xdr:row>11</xdr:row>
      <xdr:rowOff>122464</xdr:rowOff>
    </xdr:to>
    <xdr:sp macro="" textlink="">
      <xdr:nvSpPr>
        <xdr:cNvPr id="11" name="Metin kutusu 10"/>
        <xdr:cNvSpPr txBox="1"/>
      </xdr:nvSpPr>
      <xdr:spPr>
        <a:xfrm>
          <a:off x="15267216" y="1211035"/>
          <a:ext cx="2803070" cy="3973286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DİĞER</a:t>
          </a:r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SEKMELERDEKİ BİLGİLERİ KONTROL ETMEYİ UNUTMAYINIZ.</a:t>
          </a:r>
        </a:p>
        <a:p>
          <a:pPr algn="ctr"/>
          <a:endParaRPr lang="tr-TR" sz="24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(KÜNYE-1, KÜNYE-2, İHALE, </a:t>
          </a:r>
          <a:r>
            <a:rPr lang="tr-TR" sz="24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FİNANS</a:t>
          </a:r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DEĞERLENDİRME, DÖNEM RAPORU)</a:t>
          </a:r>
          <a:endParaRPr lang="tr-TR" sz="2400" b="1">
            <a:effectLst/>
          </a:endParaRPr>
        </a:p>
      </xdr:txBody>
    </xdr:sp>
    <xdr:clientData/>
  </xdr:twoCellAnchor>
  <xdr:twoCellAnchor>
    <xdr:from>
      <xdr:col>11</xdr:col>
      <xdr:colOff>449035</xdr:colOff>
      <xdr:row>11</xdr:row>
      <xdr:rowOff>272139</xdr:rowOff>
    </xdr:from>
    <xdr:to>
      <xdr:col>16</xdr:col>
      <xdr:colOff>190497</xdr:colOff>
      <xdr:row>14</xdr:row>
      <xdr:rowOff>285746</xdr:rowOff>
    </xdr:to>
    <xdr:sp macro="" textlink="">
      <xdr:nvSpPr>
        <xdr:cNvPr id="12" name="Metin kutusu 11"/>
        <xdr:cNvSpPr txBox="1"/>
      </xdr:nvSpPr>
      <xdr:spPr>
        <a:xfrm>
          <a:off x="15253606" y="5333996"/>
          <a:ext cx="2803070" cy="1319893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YALNIZCA</a:t>
          </a:r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BEYAZ ALANLARDA İŞLEM YAPINIZ.</a:t>
          </a:r>
          <a:endParaRPr lang="tr-TR" sz="2400" b="1">
            <a:effectLst/>
          </a:endParaRPr>
        </a:p>
      </xdr:txBody>
    </xdr:sp>
    <xdr:clientData/>
  </xdr:twoCellAnchor>
  <xdr:twoCellAnchor>
    <xdr:from>
      <xdr:col>0</xdr:col>
      <xdr:colOff>54428</xdr:colOff>
      <xdr:row>9</xdr:row>
      <xdr:rowOff>13607</xdr:rowOff>
    </xdr:from>
    <xdr:to>
      <xdr:col>0</xdr:col>
      <xdr:colOff>1211035</xdr:colOff>
      <xdr:row>17</xdr:row>
      <xdr:rowOff>340179</xdr:rowOff>
    </xdr:to>
    <xdr:sp macro="" textlink="">
      <xdr:nvSpPr>
        <xdr:cNvPr id="14" name="Metin kutusu 13"/>
        <xdr:cNvSpPr txBox="1"/>
      </xdr:nvSpPr>
      <xdr:spPr>
        <a:xfrm>
          <a:off x="54428" y="4204607"/>
          <a:ext cx="1156607" cy="3810001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600" b="1" baseline="0"/>
            <a:t>Satır silmeyiniz. Çıkarılması gereken projeleri beyaz alandan siliniz. Aralarda kalan boş satırlar için </a:t>
          </a:r>
          <a:r>
            <a:rPr lang="tr-TR" sz="1600" b="1" u="sng" baseline="0"/>
            <a:t>"gizle" </a:t>
          </a:r>
          <a:r>
            <a:rPr lang="tr-TR" sz="1600" b="1" baseline="0"/>
            <a:t>butonunu kullanınınz.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68035</xdr:rowOff>
    </xdr:from>
    <xdr:to>
      <xdr:col>0</xdr:col>
      <xdr:colOff>1156607</xdr:colOff>
      <xdr:row>1</xdr:row>
      <xdr:rowOff>372326</xdr:rowOff>
    </xdr:to>
    <xdr:pic macro="[0]!Sayfa4.Gizle_degerlendirme"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0178"/>
          <a:ext cx="1156607" cy="3042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384713</xdr:rowOff>
    </xdr:from>
    <xdr:to>
      <xdr:col>0</xdr:col>
      <xdr:colOff>1155989</xdr:colOff>
      <xdr:row>1</xdr:row>
      <xdr:rowOff>693965</xdr:rowOff>
    </xdr:to>
    <xdr:pic macro="[0]!Sayfa4.Göster_degerlendirme"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6856"/>
          <a:ext cx="1155989" cy="309252"/>
        </a:xfrm>
        <a:prstGeom prst="rect">
          <a:avLst/>
        </a:prstGeom>
      </xdr:spPr>
    </xdr:pic>
    <xdr:clientData/>
  </xdr:twoCellAnchor>
  <xdr:twoCellAnchor>
    <xdr:from>
      <xdr:col>0</xdr:col>
      <xdr:colOff>54428</xdr:colOff>
      <xdr:row>3</xdr:row>
      <xdr:rowOff>231320</xdr:rowOff>
    </xdr:from>
    <xdr:to>
      <xdr:col>0</xdr:col>
      <xdr:colOff>1211035</xdr:colOff>
      <xdr:row>8</xdr:row>
      <xdr:rowOff>176892</xdr:rowOff>
    </xdr:to>
    <xdr:sp macro="" textlink="">
      <xdr:nvSpPr>
        <xdr:cNvPr id="7" name="Metin kutusu 6"/>
        <xdr:cNvSpPr txBox="1"/>
      </xdr:nvSpPr>
      <xdr:spPr>
        <a:xfrm>
          <a:off x="54428" y="1809749"/>
          <a:ext cx="1156607" cy="2122714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600" b="1" baseline="0"/>
            <a:t>Boş satır açmak veya boş satırları gizlemek için kullanınız.</a:t>
          </a:r>
        </a:p>
      </xdr:txBody>
    </xdr:sp>
    <xdr:clientData/>
  </xdr:twoCellAnchor>
  <xdr:twoCellAnchor>
    <xdr:from>
      <xdr:col>0</xdr:col>
      <xdr:colOff>421822</xdr:colOff>
      <xdr:row>2</xdr:row>
      <xdr:rowOff>0</xdr:rowOff>
    </xdr:from>
    <xdr:to>
      <xdr:col>0</xdr:col>
      <xdr:colOff>762000</xdr:colOff>
      <xdr:row>3</xdr:row>
      <xdr:rowOff>163285</xdr:rowOff>
    </xdr:to>
    <xdr:sp macro="" textlink="">
      <xdr:nvSpPr>
        <xdr:cNvPr id="8" name="Yukarı Ok 7"/>
        <xdr:cNvSpPr/>
      </xdr:nvSpPr>
      <xdr:spPr>
        <a:xfrm>
          <a:off x="421822" y="1143000"/>
          <a:ext cx="340178" cy="598714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81645</xdr:colOff>
      <xdr:row>2</xdr:row>
      <xdr:rowOff>68035</xdr:rowOff>
    </xdr:from>
    <xdr:to>
      <xdr:col>9</xdr:col>
      <xdr:colOff>435429</xdr:colOff>
      <xdr:row>11</xdr:row>
      <xdr:rowOff>122464</xdr:rowOff>
    </xdr:to>
    <xdr:sp macro="" textlink="">
      <xdr:nvSpPr>
        <xdr:cNvPr id="11" name="Metin kutusu 10"/>
        <xdr:cNvSpPr txBox="1"/>
      </xdr:nvSpPr>
      <xdr:spPr>
        <a:xfrm>
          <a:off x="13498288" y="1211035"/>
          <a:ext cx="2803070" cy="3973286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DİĞER</a:t>
          </a:r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SEKMELERDEKİ BİLGİLERİ KONTROL ETMEYİ UNUTMAYINIZ.</a:t>
          </a:r>
        </a:p>
        <a:p>
          <a:pPr algn="ctr"/>
          <a:endParaRPr lang="tr-TR" sz="24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(KÜNYE-1, KÜNYE-2, İHALE, FİNANS, </a:t>
          </a:r>
          <a:r>
            <a:rPr lang="tr-TR" sz="24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DEĞERLENDİRME</a:t>
          </a:r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DÖNEM RAPORU)</a:t>
          </a:r>
          <a:endParaRPr lang="tr-TR" sz="2400" b="1">
            <a:effectLst/>
          </a:endParaRPr>
        </a:p>
      </xdr:txBody>
    </xdr:sp>
    <xdr:clientData/>
  </xdr:twoCellAnchor>
  <xdr:twoCellAnchor>
    <xdr:from>
      <xdr:col>5</xdr:col>
      <xdr:colOff>68035</xdr:colOff>
      <xdr:row>11</xdr:row>
      <xdr:rowOff>272139</xdr:rowOff>
    </xdr:from>
    <xdr:to>
      <xdr:col>9</xdr:col>
      <xdr:colOff>421819</xdr:colOff>
      <xdr:row>14</xdr:row>
      <xdr:rowOff>285746</xdr:rowOff>
    </xdr:to>
    <xdr:sp macro="" textlink="">
      <xdr:nvSpPr>
        <xdr:cNvPr id="12" name="Metin kutusu 11"/>
        <xdr:cNvSpPr txBox="1"/>
      </xdr:nvSpPr>
      <xdr:spPr>
        <a:xfrm>
          <a:off x="13484678" y="5333996"/>
          <a:ext cx="2803070" cy="1319893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YALNIZCA</a:t>
          </a:r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BEYAZ ALANLARDA İŞLEM YAPINIZ.</a:t>
          </a:r>
          <a:endParaRPr lang="tr-TR" sz="2400" b="1">
            <a:effectLst/>
          </a:endParaRPr>
        </a:p>
      </xdr:txBody>
    </xdr:sp>
    <xdr:clientData/>
  </xdr:twoCellAnchor>
  <xdr:twoCellAnchor>
    <xdr:from>
      <xdr:col>0</xdr:col>
      <xdr:colOff>40821</xdr:colOff>
      <xdr:row>9</xdr:row>
      <xdr:rowOff>0</xdr:rowOff>
    </xdr:from>
    <xdr:to>
      <xdr:col>0</xdr:col>
      <xdr:colOff>1197428</xdr:colOff>
      <xdr:row>17</xdr:row>
      <xdr:rowOff>326572</xdr:rowOff>
    </xdr:to>
    <xdr:sp macro="" textlink="">
      <xdr:nvSpPr>
        <xdr:cNvPr id="14" name="Metin kutusu 13"/>
        <xdr:cNvSpPr txBox="1"/>
      </xdr:nvSpPr>
      <xdr:spPr>
        <a:xfrm>
          <a:off x="40821" y="4191000"/>
          <a:ext cx="1156607" cy="3810001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600" b="1" baseline="0"/>
            <a:t>Satır silmeyiniz. Çıkarılması gereken projeleri beyaz alandan siliniz. Aralarda kalan boş satırlar için </a:t>
          </a:r>
          <a:r>
            <a:rPr lang="tr-TR" sz="1600" b="1" u="sng" baseline="0"/>
            <a:t>"gizle" </a:t>
          </a:r>
          <a:r>
            <a:rPr lang="tr-TR" sz="1600" b="1" baseline="0"/>
            <a:t>butonunu kullanınınz.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44824</xdr:rowOff>
    </xdr:from>
    <xdr:to>
      <xdr:col>0</xdr:col>
      <xdr:colOff>1156607</xdr:colOff>
      <xdr:row>4</xdr:row>
      <xdr:rowOff>349115</xdr:rowOff>
    </xdr:to>
    <xdr:pic macro="[0]!Sayfa6.Gizle_izlemeraporu"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6824"/>
          <a:ext cx="1156607" cy="3042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361502</xdr:rowOff>
    </xdr:from>
    <xdr:to>
      <xdr:col>0</xdr:col>
      <xdr:colOff>1155989</xdr:colOff>
      <xdr:row>4</xdr:row>
      <xdr:rowOff>670754</xdr:rowOff>
    </xdr:to>
    <xdr:pic macro="[0]!Sayfa6.Göster_izlemeraporu"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3502"/>
          <a:ext cx="1155989" cy="309252"/>
        </a:xfrm>
        <a:prstGeom prst="rect">
          <a:avLst/>
        </a:prstGeom>
      </xdr:spPr>
    </xdr:pic>
    <xdr:clientData/>
  </xdr:twoCellAnchor>
  <xdr:twoCellAnchor>
    <xdr:from>
      <xdr:col>0</xdr:col>
      <xdr:colOff>54428</xdr:colOff>
      <xdr:row>6</xdr:row>
      <xdr:rowOff>231320</xdr:rowOff>
    </xdr:from>
    <xdr:to>
      <xdr:col>0</xdr:col>
      <xdr:colOff>1211035</xdr:colOff>
      <xdr:row>11</xdr:row>
      <xdr:rowOff>176891</xdr:rowOff>
    </xdr:to>
    <xdr:sp macro="" textlink="">
      <xdr:nvSpPr>
        <xdr:cNvPr id="4" name="Metin kutusu 3"/>
        <xdr:cNvSpPr txBox="1"/>
      </xdr:nvSpPr>
      <xdr:spPr>
        <a:xfrm>
          <a:off x="54428" y="2204356"/>
          <a:ext cx="1156607" cy="2122714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600" b="1" baseline="0"/>
            <a:t>Boş satır açmak veya boş satırları gizlemek için kullanınız.</a:t>
          </a:r>
        </a:p>
      </xdr:txBody>
    </xdr:sp>
    <xdr:clientData/>
  </xdr:twoCellAnchor>
  <xdr:twoCellAnchor>
    <xdr:from>
      <xdr:col>0</xdr:col>
      <xdr:colOff>421822</xdr:colOff>
      <xdr:row>5</xdr:row>
      <xdr:rowOff>0</xdr:rowOff>
    </xdr:from>
    <xdr:to>
      <xdr:col>0</xdr:col>
      <xdr:colOff>762000</xdr:colOff>
      <xdr:row>6</xdr:row>
      <xdr:rowOff>163285</xdr:rowOff>
    </xdr:to>
    <xdr:sp macro="" textlink="">
      <xdr:nvSpPr>
        <xdr:cNvPr id="5" name="Yukarı Ok 4"/>
        <xdr:cNvSpPr/>
      </xdr:nvSpPr>
      <xdr:spPr>
        <a:xfrm>
          <a:off x="421822" y="1537607"/>
          <a:ext cx="340178" cy="598714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81642</xdr:colOff>
      <xdr:row>5</xdr:row>
      <xdr:rowOff>95249</xdr:rowOff>
    </xdr:from>
    <xdr:to>
      <xdr:col>19</xdr:col>
      <xdr:colOff>435426</xdr:colOff>
      <xdr:row>13</xdr:row>
      <xdr:rowOff>394606</xdr:rowOff>
    </xdr:to>
    <xdr:sp macro="" textlink="">
      <xdr:nvSpPr>
        <xdr:cNvPr id="6" name="Metin kutusu 5"/>
        <xdr:cNvSpPr txBox="1"/>
      </xdr:nvSpPr>
      <xdr:spPr>
        <a:xfrm>
          <a:off x="18845892" y="1442356"/>
          <a:ext cx="2803070" cy="3782786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DİĞER</a:t>
          </a:r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SEKMELERDEKİ BİLGİLERİ KONTROL ETMEYİ UNUTMAYINIZ.</a:t>
          </a:r>
        </a:p>
        <a:p>
          <a:pPr algn="ctr"/>
          <a:endParaRPr lang="tr-TR" sz="24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r-TR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(KÜNYE-1, KÜNYE-2, İHALE, FİNANS, DEĞERLENDİRME)</a:t>
          </a:r>
          <a:endParaRPr lang="tr-TR" sz="2400" b="1">
            <a:effectLst/>
          </a:endParaRPr>
        </a:p>
      </xdr:txBody>
    </xdr:sp>
    <xdr:clientData/>
  </xdr:twoCellAnchor>
  <xdr:twoCellAnchor>
    <xdr:from>
      <xdr:col>15</xdr:col>
      <xdr:colOff>81642</xdr:colOff>
      <xdr:row>14</xdr:row>
      <xdr:rowOff>0</xdr:rowOff>
    </xdr:from>
    <xdr:to>
      <xdr:col>19</xdr:col>
      <xdr:colOff>435426</xdr:colOff>
      <xdr:row>19</xdr:row>
      <xdr:rowOff>190500</xdr:rowOff>
    </xdr:to>
    <xdr:sp macro="" textlink="">
      <xdr:nvSpPr>
        <xdr:cNvPr id="7" name="Metin kutusu 6"/>
        <xdr:cNvSpPr txBox="1"/>
      </xdr:nvSpPr>
      <xdr:spPr>
        <a:xfrm>
          <a:off x="18845892" y="5265964"/>
          <a:ext cx="2803070" cy="2367643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 bölüm,</a:t>
          </a:r>
          <a:r>
            <a:rPr lang="tr-TR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diğer sayfalara </a:t>
          </a:r>
          <a:r>
            <a:rPr lang="tr-TR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girdiğiniz bilgiler aracılığıyla</a:t>
          </a:r>
          <a:r>
            <a:rPr lang="tr-TR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20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otomatik </a:t>
          </a:r>
          <a:r>
            <a:rPr lang="tr-TR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olarak oluşturulmuştur. Bu sayfada hata varsa ilgili sekmelerden düzeltiniz.</a:t>
          </a:r>
          <a:endParaRPr lang="tr-TR" sz="2000" b="1">
            <a:effectLst/>
          </a:endParaRPr>
        </a:p>
      </xdr:txBody>
    </xdr:sp>
    <xdr:clientData/>
  </xdr:twoCellAnchor>
  <xdr:twoCellAnchor>
    <xdr:from>
      <xdr:col>0</xdr:col>
      <xdr:colOff>40821</xdr:colOff>
      <xdr:row>12</xdr:row>
      <xdr:rowOff>0</xdr:rowOff>
    </xdr:from>
    <xdr:to>
      <xdr:col>0</xdr:col>
      <xdr:colOff>1197428</xdr:colOff>
      <xdr:row>20</xdr:row>
      <xdr:rowOff>326572</xdr:rowOff>
    </xdr:to>
    <xdr:sp macro="" textlink="">
      <xdr:nvSpPr>
        <xdr:cNvPr id="9" name="Metin kutusu 8"/>
        <xdr:cNvSpPr txBox="1"/>
      </xdr:nvSpPr>
      <xdr:spPr>
        <a:xfrm>
          <a:off x="40821" y="4395107"/>
          <a:ext cx="1156607" cy="3810001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600" b="1" baseline="0"/>
            <a:t>Satır silmeyiniz. Çıkarılması gereken projeleri beyaz alandan siliniz. Aralarda kalan boş satırlar için </a:t>
          </a:r>
          <a:r>
            <a:rPr lang="tr-TR" sz="1600" b="1" u="sng" baseline="0"/>
            <a:t>"gizle" </a:t>
          </a:r>
          <a:r>
            <a:rPr lang="tr-TR" sz="1600" b="1" baseline="0"/>
            <a:t>butonunu kullanınınz.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582705</xdr:colOff>
      <xdr:row>11</xdr:row>
      <xdr:rowOff>231322</xdr:rowOff>
    </xdr:from>
    <xdr:to>
      <xdr:col>17</xdr:col>
      <xdr:colOff>353784</xdr:colOff>
      <xdr:row>21</xdr:row>
      <xdr:rowOff>163285</xdr:rowOff>
    </xdr:to>
    <xdr:sp macro="" textlink="">
      <xdr:nvSpPr>
        <xdr:cNvPr id="6" name="Metin kutusu 5"/>
        <xdr:cNvSpPr txBox="1"/>
      </xdr:nvSpPr>
      <xdr:spPr>
        <a:xfrm>
          <a:off x="8393205" y="3055204"/>
          <a:ext cx="3401785" cy="2397257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DİĞER</a:t>
          </a:r>
          <a:r>
            <a:rPr lang="tr-TR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SEKMELERDEKİ BİLGİLERİ KONTROL ETMEYİ UNUTMAYINIZ.</a:t>
          </a:r>
        </a:p>
        <a:p>
          <a:pPr algn="ctr"/>
          <a:endParaRPr lang="tr-TR" sz="20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tr-TR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(KÜNYE-1, KÜNYE-2, İHALE, FİNANS, DEĞERLENDİRME, </a:t>
          </a:r>
          <a:r>
            <a:rPr lang="tr-TR" sz="20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DÖNEM RAPORU</a:t>
          </a:r>
          <a:r>
            <a:rPr lang="tr-TR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tr-TR" sz="2000" b="1">
            <a:effectLst/>
          </a:endParaRPr>
        </a:p>
      </xdr:txBody>
    </xdr:sp>
    <xdr:clientData/>
  </xdr:twoCellAnchor>
  <xdr:twoCellAnchor>
    <xdr:from>
      <xdr:col>9</xdr:col>
      <xdr:colOff>40821</xdr:colOff>
      <xdr:row>5</xdr:row>
      <xdr:rowOff>13607</xdr:rowOff>
    </xdr:from>
    <xdr:to>
      <xdr:col>9</xdr:col>
      <xdr:colOff>557893</xdr:colOff>
      <xdr:row>14</xdr:row>
      <xdr:rowOff>0</xdr:rowOff>
    </xdr:to>
    <xdr:sp macro="" textlink="">
      <xdr:nvSpPr>
        <xdr:cNvPr id="5" name="Sağ Ayraç 4"/>
        <xdr:cNvSpPr/>
      </xdr:nvSpPr>
      <xdr:spPr>
        <a:xfrm>
          <a:off x="6640285" y="1347107"/>
          <a:ext cx="517072" cy="2190750"/>
        </a:xfrm>
        <a:prstGeom prst="rightBrac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517072</xdr:colOff>
      <xdr:row>27</xdr:row>
      <xdr:rowOff>0</xdr:rowOff>
    </xdr:to>
    <xdr:sp macro="" textlink="">
      <xdr:nvSpPr>
        <xdr:cNvPr id="7" name="Sağ Ayraç 6"/>
        <xdr:cNvSpPr/>
      </xdr:nvSpPr>
      <xdr:spPr>
        <a:xfrm>
          <a:off x="6599464" y="5007429"/>
          <a:ext cx="517072" cy="1714500"/>
        </a:xfrm>
        <a:prstGeom prst="rightBrac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606135</xdr:colOff>
      <xdr:row>7</xdr:row>
      <xdr:rowOff>190499</xdr:rowOff>
    </xdr:from>
    <xdr:to>
      <xdr:col>17</xdr:col>
      <xdr:colOff>346363</xdr:colOff>
      <xdr:row>11</xdr:row>
      <xdr:rowOff>108857</xdr:rowOff>
    </xdr:to>
    <xdr:sp macro="" textlink="">
      <xdr:nvSpPr>
        <xdr:cNvPr id="9" name="Metin kutusu 8"/>
        <xdr:cNvSpPr txBox="1"/>
      </xdr:nvSpPr>
      <xdr:spPr>
        <a:xfrm>
          <a:off x="7187044" y="2008908"/>
          <a:ext cx="4589319" cy="88817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600" b="1" baseline="0"/>
            <a:t>Sayıların toplamı </a:t>
          </a:r>
          <a:r>
            <a:rPr lang="tr-TR" sz="1600" b="1" u="sng" baseline="0"/>
            <a:t>proje sayısına eşit olmalı</a:t>
          </a:r>
          <a:r>
            <a:rPr lang="tr-TR" sz="1600" b="1" baseline="0"/>
            <a:t>. Eşit değil ise künye-1 sekmesinde yer alan "SEKTÖRÜ" sütununa girdiğiniz bilgileri kontrol ediniz.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17</xdr:col>
      <xdr:colOff>346364</xdr:colOff>
      <xdr:row>25</xdr:row>
      <xdr:rowOff>160812</xdr:rowOff>
    </xdr:to>
    <xdr:sp macro="" textlink="">
      <xdr:nvSpPr>
        <xdr:cNvPr id="11" name="Metin kutusu 10"/>
        <xdr:cNvSpPr txBox="1"/>
      </xdr:nvSpPr>
      <xdr:spPr>
        <a:xfrm>
          <a:off x="7187045" y="5455227"/>
          <a:ext cx="4589319" cy="88817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600" b="1" baseline="0"/>
            <a:t>Sayıların toplamı </a:t>
          </a:r>
          <a:r>
            <a:rPr lang="tr-TR" sz="1600" b="1" u="sng" baseline="0"/>
            <a:t>proje sayısına eşit olmalı</a:t>
          </a:r>
          <a:r>
            <a:rPr lang="tr-TR" sz="1600" b="1" baseline="0"/>
            <a:t>. Eşit değil ise künye-1 sekmesinde yer alan "DURUMU" sütununa girdiğiniz bilgileri kontrol ediniz.</a:t>
          </a:r>
        </a:p>
      </xdr:txBody>
    </xdr:sp>
    <xdr:clientData/>
  </xdr:twoCellAnchor>
  <xdr:twoCellAnchor>
    <xdr:from>
      <xdr:col>10</xdr:col>
      <xdr:colOff>403414</xdr:colOff>
      <xdr:row>11</xdr:row>
      <xdr:rowOff>89647</xdr:rowOff>
    </xdr:from>
    <xdr:to>
      <xdr:col>11</xdr:col>
      <xdr:colOff>310638</xdr:colOff>
      <xdr:row>22</xdr:row>
      <xdr:rowOff>11206</xdr:rowOff>
    </xdr:to>
    <xdr:sp macro="" textlink="">
      <xdr:nvSpPr>
        <xdr:cNvPr id="10" name="Çentikli Sağ Ok 9"/>
        <xdr:cNvSpPr/>
      </xdr:nvSpPr>
      <xdr:spPr>
        <a:xfrm rot="5400000">
          <a:off x="6548275" y="3974050"/>
          <a:ext cx="2633383" cy="512342"/>
        </a:xfrm>
        <a:prstGeom prst="notched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22411</xdr:colOff>
      <xdr:row>4</xdr:row>
      <xdr:rowOff>1</xdr:rowOff>
    </xdr:from>
    <xdr:to>
      <xdr:col>11</xdr:col>
      <xdr:colOff>257736</xdr:colOff>
      <xdr:row>7</xdr:row>
      <xdr:rowOff>168088</xdr:rowOff>
    </xdr:to>
    <xdr:sp macro="" textlink="">
      <xdr:nvSpPr>
        <xdr:cNvPr id="2" name="Yukarı Bükülü Ok 1"/>
        <xdr:cNvSpPr/>
      </xdr:nvSpPr>
      <xdr:spPr>
        <a:xfrm rot="10800000" flipH="1">
          <a:off x="6622676" y="1098177"/>
          <a:ext cx="1445560" cy="907676"/>
        </a:xfrm>
        <a:prstGeom prst="bentUp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1009650</xdr:colOff>
      <xdr:row>1</xdr:row>
      <xdr:rowOff>0</xdr:rowOff>
    </xdr:from>
    <xdr:ext cx="104775" cy="2286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28800" y="1905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114300" cy="228600"/>
    <xdr:sp macro="" textlink="">
      <xdr:nvSpPr>
        <xdr:cNvPr id="3" name="Text Box 11"/>
        <xdr:cNvSpPr txBox="1">
          <a:spLocks noChangeArrowheads="1"/>
        </xdr:cNvSpPr>
      </xdr:nvSpPr>
      <xdr:spPr bwMode="auto">
        <a:xfrm>
          <a:off x="8534400" y="19050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114300" cy="228600"/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8534400" y="19050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990600</xdr:colOff>
      <xdr:row>5</xdr:row>
      <xdr:rowOff>0</xdr:rowOff>
    </xdr:from>
    <xdr:ext cx="102053" cy="216478"/>
    <xdr:sp macro="" textlink="">
      <xdr:nvSpPr>
        <xdr:cNvPr id="5" name="Text Box 11"/>
        <xdr:cNvSpPr txBox="1">
          <a:spLocks noChangeArrowheads="1"/>
        </xdr:cNvSpPr>
      </xdr:nvSpPr>
      <xdr:spPr bwMode="auto">
        <a:xfrm>
          <a:off x="8534400" y="952500"/>
          <a:ext cx="102053" cy="216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5</xdr:row>
      <xdr:rowOff>0</xdr:rowOff>
    </xdr:from>
    <xdr:ext cx="114300" cy="228600"/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8534400" y="95250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22860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752600" y="10287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2286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8534400" y="1028700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228600"/>
    <xdr:sp macro="" textlink="">
      <xdr:nvSpPr>
        <xdr:cNvPr id="9" name="Text Box 14"/>
        <xdr:cNvSpPr txBox="1">
          <a:spLocks noChangeArrowheads="1"/>
        </xdr:cNvSpPr>
      </xdr:nvSpPr>
      <xdr:spPr bwMode="auto">
        <a:xfrm>
          <a:off x="8534400" y="1028700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22860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1752600" y="108585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228600"/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8534400" y="1085850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228600"/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8534400" y="1085850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228600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1752600" y="18669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228600"/>
    <xdr:sp macro="" textlink="">
      <xdr:nvSpPr>
        <xdr:cNvPr id="14" name="Text Box 11"/>
        <xdr:cNvSpPr txBox="1">
          <a:spLocks noChangeArrowheads="1"/>
        </xdr:cNvSpPr>
      </xdr:nvSpPr>
      <xdr:spPr bwMode="auto">
        <a:xfrm>
          <a:off x="8534400" y="1866900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22860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8534400" y="1866900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244929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1752600" y="11620500"/>
          <a:ext cx="104775" cy="244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244929"/>
    <xdr:sp macro="" textlink="">
      <xdr:nvSpPr>
        <xdr:cNvPr id="17" name="Text Box 11"/>
        <xdr:cNvSpPr txBox="1">
          <a:spLocks noChangeArrowheads="1"/>
        </xdr:cNvSpPr>
      </xdr:nvSpPr>
      <xdr:spPr bwMode="auto">
        <a:xfrm>
          <a:off x="8534400" y="11620500"/>
          <a:ext cx="114300" cy="244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244929"/>
    <xdr:sp macro="" textlink="">
      <xdr:nvSpPr>
        <xdr:cNvPr id="18" name="Text Box 14"/>
        <xdr:cNvSpPr txBox="1">
          <a:spLocks noChangeArrowheads="1"/>
        </xdr:cNvSpPr>
      </xdr:nvSpPr>
      <xdr:spPr bwMode="auto">
        <a:xfrm>
          <a:off x="8534400" y="11620500"/>
          <a:ext cx="114300" cy="244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228600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1752600" y="11811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228600"/>
    <xdr:sp macro="" textlink="">
      <xdr:nvSpPr>
        <xdr:cNvPr id="20" name="Text Box 11"/>
        <xdr:cNvSpPr txBox="1">
          <a:spLocks noChangeArrowheads="1"/>
        </xdr:cNvSpPr>
      </xdr:nvSpPr>
      <xdr:spPr bwMode="auto">
        <a:xfrm>
          <a:off x="8534400" y="1181100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228600"/>
    <xdr:sp macro="" textlink="">
      <xdr:nvSpPr>
        <xdr:cNvPr id="21" name="Text Box 14"/>
        <xdr:cNvSpPr txBox="1">
          <a:spLocks noChangeArrowheads="1"/>
        </xdr:cNvSpPr>
      </xdr:nvSpPr>
      <xdr:spPr bwMode="auto">
        <a:xfrm>
          <a:off x="8534400" y="1181100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228600"/>
    <xdr:sp macro="" textlink="">
      <xdr:nvSpPr>
        <xdr:cNvPr id="22" name="Text Box 11"/>
        <xdr:cNvSpPr txBox="1">
          <a:spLocks noChangeArrowheads="1"/>
        </xdr:cNvSpPr>
      </xdr:nvSpPr>
      <xdr:spPr bwMode="auto">
        <a:xfrm>
          <a:off x="8534400" y="1238250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228600"/>
    <xdr:sp macro="" textlink="">
      <xdr:nvSpPr>
        <xdr:cNvPr id="23" name="Text Box 14"/>
        <xdr:cNvSpPr txBox="1">
          <a:spLocks noChangeArrowheads="1"/>
        </xdr:cNvSpPr>
      </xdr:nvSpPr>
      <xdr:spPr bwMode="auto">
        <a:xfrm>
          <a:off x="8534400" y="1238250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228600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1752600" y="16764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228600"/>
    <xdr:sp macro="" textlink="">
      <xdr:nvSpPr>
        <xdr:cNvPr id="25" name="Text Box 11"/>
        <xdr:cNvSpPr txBox="1">
          <a:spLocks noChangeArrowheads="1"/>
        </xdr:cNvSpPr>
      </xdr:nvSpPr>
      <xdr:spPr bwMode="auto">
        <a:xfrm>
          <a:off x="8534400" y="1676400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228600"/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8534400" y="1676400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171450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1752600" y="180975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28" name="Text Box 11"/>
        <xdr:cNvSpPr txBox="1">
          <a:spLocks noChangeArrowheads="1"/>
        </xdr:cNvSpPr>
      </xdr:nvSpPr>
      <xdr:spPr bwMode="auto">
        <a:xfrm>
          <a:off x="8534400" y="180975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29" name="Text Box 14"/>
        <xdr:cNvSpPr txBox="1">
          <a:spLocks noChangeArrowheads="1"/>
        </xdr:cNvSpPr>
      </xdr:nvSpPr>
      <xdr:spPr bwMode="auto">
        <a:xfrm>
          <a:off x="8534400" y="180975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171450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1752600" y="180975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31" name="Text Box 11"/>
        <xdr:cNvSpPr txBox="1">
          <a:spLocks noChangeArrowheads="1"/>
        </xdr:cNvSpPr>
      </xdr:nvSpPr>
      <xdr:spPr bwMode="auto">
        <a:xfrm>
          <a:off x="8534400" y="180975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534400" y="180975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171450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1752600" y="180975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8534400" y="180975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8534400" y="180975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17145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1752600" y="180975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37" name="Text Box 11"/>
        <xdr:cNvSpPr txBox="1">
          <a:spLocks noChangeArrowheads="1"/>
        </xdr:cNvSpPr>
      </xdr:nvSpPr>
      <xdr:spPr bwMode="auto">
        <a:xfrm>
          <a:off x="8534400" y="180975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38" name="Text Box 14"/>
        <xdr:cNvSpPr txBox="1">
          <a:spLocks noChangeArrowheads="1"/>
        </xdr:cNvSpPr>
      </xdr:nvSpPr>
      <xdr:spPr bwMode="auto">
        <a:xfrm>
          <a:off x="8534400" y="180975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171450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752600" y="180975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8534400" y="180975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41" name="Text Box 14"/>
        <xdr:cNvSpPr txBox="1">
          <a:spLocks noChangeArrowheads="1"/>
        </xdr:cNvSpPr>
      </xdr:nvSpPr>
      <xdr:spPr bwMode="auto">
        <a:xfrm>
          <a:off x="8534400" y="180975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225425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1752600" y="20574000"/>
          <a:ext cx="104775" cy="22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31750</xdr:colOff>
      <xdr:row>36</xdr:row>
      <xdr:rowOff>0</xdr:rowOff>
    </xdr:from>
    <xdr:ext cx="114300" cy="242455"/>
    <xdr:sp macro="" textlink="">
      <xdr:nvSpPr>
        <xdr:cNvPr id="43" name="Text Box 11"/>
        <xdr:cNvSpPr txBox="1">
          <a:spLocks noChangeArrowheads="1"/>
        </xdr:cNvSpPr>
      </xdr:nvSpPr>
      <xdr:spPr bwMode="auto">
        <a:xfrm>
          <a:off x="8566150" y="20494625"/>
          <a:ext cx="114300" cy="242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225425"/>
    <xdr:sp macro="" textlink="">
      <xdr:nvSpPr>
        <xdr:cNvPr id="44" name="Text Box 14"/>
        <xdr:cNvSpPr txBox="1">
          <a:spLocks noChangeArrowheads="1"/>
        </xdr:cNvSpPr>
      </xdr:nvSpPr>
      <xdr:spPr bwMode="auto">
        <a:xfrm>
          <a:off x="8534400" y="20574000"/>
          <a:ext cx="114300" cy="22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225425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1752600" y="20574000"/>
          <a:ext cx="104775" cy="22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225425"/>
    <xdr:sp macro="" textlink="">
      <xdr:nvSpPr>
        <xdr:cNvPr id="46" name="Text Box 11"/>
        <xdr:cNvSpPr txBox="1">
          <a:spLocks noChangeArrowheads="1"/>
        </xdr:cNvSpPr>
      </xdr:nvSpPr>
      <xdr:spPr bwMode="auto">
        <a:xfrm>
          <a:off x="8534400" y="20574000"/>
          <a:ext cx="114300" cy="22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225425"/>
    <xdr:sp macro="" textlink="">
      <xdr:nvSpPr>
        <xdr:cNvPr id="47" name="Text Box 14"/>
        <xdr:cNvSpPr txBox="1">
          <a:spLocks noChangeArrowheads="1"/>
        </xdr:cNvSpPr>
      </xdr:nvSpPr>
      <xdr:spPr bwMode="auto">
        <a:xfrm>
          <a:off x="8534400" y="20574000"/>
          <a:ext cx="114300" cy="22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171450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1752600" y="205740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49" name="Text Box 11"/>
        <xdr:cNvSpPr txBox="1">
          <a:spLocks noChangeArrowheads="1"/>
        </xdr:cNvSpPr>
      </xdr:nvSpPr>
      <xdr:spPr bwMode="auto">
        <a:xfrm>
          <a:off x="8534400" y="205740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50" name="Text Box 14"/>
        <xdr:cNvSpPr txBox="1">
          <a:spLocks noChangeArrowheads="1"/>
        </xdr:cNvSpPr>
      </xdr:nvSpPr>
      <xdr:spPr bwMode="auto">
        <a:xfrm>
          <a:off x="8534400" y="205740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171450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1752600" y="205740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52" name="Text Box 11"/>
        <xdr:cNvSpPr txBox="1">
          <a:spLocks noChangeArrowheads="1"/>
        </xdr:cNvSpPr>
      </xdr:nvSpPr>
      <xdr:spPr bwMode="auto">
        <a:xfrm>
          <a:off x="8534400" y="205740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53" name="Text Box 14"/>
        <xdr:cNvSpPr txBox="1">
          <a:spLocks noChangeArrowheads="1"/>
        </xdr:cNvSpPr>
      </xdr:nvSpPr>
      <xdr:spPr bwMode="auto">
        <a:xfrm>
          <a:off x="8534400" y="205740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171450"/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1752600" y="205740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55" name="Text Box 11"/>
        <xdr:cNvSpPr txBox="1">
          <a:spLocks noChangeArrowheads="1"/>
        </xdr:cNvSpPr>
      </xdr:nvSpPr>
      <xdr:spPr bwMode="auto">
        <a:xfrm>
          <a:off x="8534400" y="205740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56" name="Text Box 14"/>
        <xdr:cNvSpPr txBox="1">
          <a:spLocks noChangeArrowheads="1"/>
        </xdr:cNvSpPr>
      </xdr:nvSpPr>
      <xdr:spPr bwMode="auto">
        <a:xfrm>
          <a:off x="8534400" y="205740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171450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1752600" y="205740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58" name="Text Box 11"/>
        <xdr:cNvSpPr txBox="1">
          <a:spLocks noChangeArrowheads="1"/>
        </xdr:cNvSpPr>
      </xdr:nvSpPr>
      <xdr:spPr bwMode="auto">
        <a:xfrm>
          <a:off x="8534400" y="205740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59" name="Text Box 14"/>
        <xdr:cNvSpPr txBox="1">
          <a:spLocks noChangeArrowheads="1"/>
        </xdr:cNvSpPr>
      </xdr:nvSpPr>
      <xdr:spPr bwMode="auto">
        <a:xfrm>
          <a:off x="8534400" y="205740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171450"/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1752600" y="205740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61" name="Text Box 11"/>
        <xdr:cNvSpPr txBox="1">
          <a:spLocks noChangeArrowheads="1"/>
        </xdr:cNvSpPr>
      </xdr:nvSpPr>
      <xdr:spPr bwMode="auto">
        <a:xfrm>
          <a:off x="8534400" y="205740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62" name="Text Box 14"/>
        <xdr:cNvSpPr txBox="1">
          <a:spLocks noChangeArrowheads="1"/>
        </xdr:cNvSpPr>
      </xdr:nvSpPr>
      <xdr:spPr bwMode="auto">
        <a:xfrm>
          <a:off x="8534400" y="205740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228600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1752600" y="23241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228600"/>
    <xdr:sp macro="" textlink="">
      <xdr:nvSpPr>
        <xdr:cNvPr id="64" name="Text Box 14"/>
        <xdr:cNvSpPr txBox="1">
          <a:spLocks noChangeArrowheads="1"/>
        </xdr:cNvSpPr>
      </xdr:nvSpPr>
      <xdr:spPr bwMode="auto">
        <a:xfrm>
          <a:off x="8534400" y="2324100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228600"/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1752600" y="24765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228600"/>
    <xdr:sp macro="" textlink="">
      <xdr:nvSpPr>
        <xdr:cNvPr id="66" name="Text Box 11"/>
        <xdr:cNvSpPr txBox="1">
          <a:spLocks noChangeArrowheads="1"/>
        </xdr:cNvSpPr>
      </xdr:nvSpPr>
      <xdr:spPr bwMode="auto">
        <a:xfrm>
          <a:off x="8534400" y="2476500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228600"/>
    <xdr:sp macro="" textlink="">
      <xdr:nvSpPr>
        <xdr:cNvPr id="67" name="Text Box 14"/>
        <xdr:cNvSpPr txBox="1">
          <a:spLocks noChangeArrowheads="1"/>
        </xdr:cNvSpPr>
      </xdr:nvSpPr>
      <xdr:spPr bwMode="auto">
        <a:xfrm>
          <a:off x="8534400" y="2476500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228600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1752600" y="24765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228600"/>
    <xdr:sp macro="" textlink="">
      <xdr:nvSpPr>
        <xdr:cNvPr id="69" name="Text Box 11"/>
        <xdr:cNvSpPr txBox="1">
          <a:spLocks noChangeArrowheads="1"/>
        </xdr:cNvSpPr>
      </xdr:nvSpPr>
      <xdr:spPr bwMode="auto">
        <a:xfrm>
          <a:off x="8534400" y="2476500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228600"/>
    <xdr:sp macro="" textlink="">
      <xdr:nvSpPr>
        <xdr:cNvPr id="70" name="Text Box 14"/>
        <xdr:cNvSpPr txBox="1">
          <a:spLocks noChangeArrowheads="1"/>
        </xdr:cNvSpPr>
      </xdr:nvSpPr>
      <xdr:spPr bwMode="auto">
        <a:xfrm>
          <a:off x="8534400" y="2476500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171450"/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1752600" y="247650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8534400" y="247650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73" name="Text Box 14"/>
        <xdr:cNvSpPr txBox="1">
          <a:spLocks noChangeArrowheads="1"/>
        </xdr:cNvSpPr>
      </xdr:nvSpPr>
      <xdr:spPr bwMode="auto">
        <a:xfrm>
          <a:off x="8534400" y="247650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171450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1752600" y="247650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75" name="Text Box 11"/>
        <xdr:cNvSpPr txBox="1">
          <a:spLocks noChangeArrowheads="1"/>
        </xdr:cNvSpPr>
      </xdr:nvSpPr>
      <xdr:spPr bwMode="auto">
        <a:xfrm>
          <a:off x="8534400" y="247650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76" name="Text Box 14"/>
        <xdr:cNvSpPr txBox="1">
          <a:spLocks noChangeArrowheads="1"/>
        </xdr:cNvSpPr>
      </xdr:nvSpPr>
      <xdr:spPr bwMode="auto">
        <a:xfrm>
          <a:off x="8534400" y="247650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171450"/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1752600" y="247650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78" name="Text Box 11"/>
        <xdr:cNvSpPr txBox="1">
          <a:spLocks noChangeArrowheads="1"/>
        </xdr:cNvSpPr>
      </xdr:nvSpPr>
      <xdr:spPr bwMode="auto">
        <a:xfrm>
          <a:off x="8534400" y="247650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79" name="Text Box 14"/>
        <xdr:cNvSpPr txBox="1">
          <a:spLocks noChangeArrowheads="1"/>
        </xdr:cNvSpPr>
      </xdr:nvSpPr>
      <xdr:spPr bwMode="auto">
        <a:xfrm>
          <a:off x="8534400" y="247650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171450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1752600" y="247650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81" name="Text Box 11"/>
        <xdr:cNvSpPr txBox="1">
          <a:spLocks noChangeArrowheads="1"/>
        </xdr:cNvSpPr>
      </xdr:nvSpPr>
      <xdr:spPr bwMode="auto">
        <a:xfrm>
          <a:off x="8534400" y="247650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82" name="Text Box 14"/>
        <xdr:cNvSpPr txBox="1">
          <a:spLocks noChangeArrowheads="1"/>
        </xdr:cNvSpPr>
      </xdr:nvSpPr>
      <xdr:spPr bwMode="auto">
        <a:xfrm>
          <a:off x="8534400" y="247650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171450"/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1752600" y="247650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84" name="Text Box 11"/>
        <xdr:cNvSpPr txBox="1">
          <a:spLocks noChangeArrowheads="1"/>
        </xdr:cNvSpPr>
      </xdr:nvSpPr>
      <xdr:spPr bwMode="auto">
        <a:xfrm>
          <a:off x="8534400" y="247650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85" name="Text Box 14"/>
        <xdr:cNvSpPr txBox="1">
          <a:spLocks noChangeArrowheads="1"/>
        </xdr:cNvSpPr>
      </xdr:nvSpPr>
      <xdr:spPr bwMode="auto">
        <a:xfrm>
          <a:off x="8534400" y="247650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228600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1752600" y="173355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228600"/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1752600" y="85725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228600"/>
    <xdr:sp macro="" textlink="">
      <xdr:nvSpPr>
        <xdr:cNvPr id="88" name="Text Box 11"/>
        <xdr:cNvSpPr txBox="1">
          <a:spLocks noChangeArrowheads="1"/>
        </xdr:cNvSpPr>
      </xdr:nvSpPr>
      <xdr:spPr bwMode="auto">
        <a:xfrm>
          <a:off x="8534400" y="857250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228600"/>
    <xdr:sp macro="" textlink="">
      <xdr:nvSpPr>
        <xdr:cNvPr id="89" name="Text Box 14"/>
        <xdr:cNvSpPr txBox="1">
          <a:spLocks noChangeArrowheads="1"/>
        </xdr:cNvSpPr>
      </xdr:nvSpPr>
      <xdr:spPr bwMode="auto">
        <a:xfrm>
          <a:off x="8534400" y="857250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228600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1752600" y="93345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228600"/>
    <xdr:sp macro="" textlink="">
      <xdr:nvSpPr>
        <xdr:cNvPr id="91" name="Text Box 11"/>
        <xdr:cNvSpPr txBox="1">
          <a:spLocks noChangeArrowheads="1"/>
        </xdr:cNvSpPr>
      </xdr:nvSpPr>
      <xdr:spPr bwMode="auto">
        <a:xfrm>
          <a:off x="8534400" y="933450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228600"/>
    <xdr:sp macro="" textlink="">
      <xdr:nvSpPr>
        <xdr:cNvPr id="92" name="Text Box 14"/>
        <xdr:cNvSpPr txBox="1">
          <a:spLocks noChangeArrowheads="1"/>
        </xdr:cNvSpPr>
      </xdr:nvSpPr>
      <xdr:spPr bwMode="auto">
        <a:xfrm>
          <a:off x="8534400" y="933450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228600"/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1752600" y="26670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228600"/>
    <xdr:sp macro="" textlink="">
      <xdr:nvSpPr>
        <xdr:cNvPr id="94" name="Text Box 11"/>
        <xdr:cNvSpPr txBox="1">
          <a:spLocks noChangeArrowheads="1"/>
        </xdr:cNvSpPr>
      </xdr:nvSpPr>
      <xdr:spPr bwMode="auto">
        <a:xfrm>
          <a:off x="8534400" y="2667000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228600"/>
    <xdr:sp macro="" textlink="">
      <xdr:nvSpPr>
        <xdr:cNvPr id="95" name="Text Box 14"/>
        <xdr:cNvSpPr txBox="1">
          <a:spLocks noChangeArrowheads="1"/>
        </xdr:cNvSpPr>
      </xdr:nvSpPr>
      <xdr:spPr bwMode="auto">
        <a:xfrm>
          <a:off x="8534400" y="2667000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228600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1752600" y="70485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990600</xdr:colOff>
      <xdr:row>36</xdr:row>
      <xdr:rowOff>0</xdr:rowOff>
    </xdr:from>
    <xdr:ext cx="100445" cy="216478"/>
    <xdr:sp macro="" textlink="">
      <xdr:nvSpPr>
        <xdr:cNvPr id="98" name="Text Box 11"/>
        <xdr:cNvSpPr txBox="1">
          <a:spLocks noChangeArrowheads="1"/>
        </xdr:cNvSpPr>
      </xdr:nvSpPr>
      <xdr:spPr bwMode="auto">
        <a:xfrm>
          <a:off x="8534400" y="7239000"/>
          <a:ext cx="100445" cy="216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228600"/>
    <xdr:sp macro="" textlink="">
      <xdr:nvSpPr>
        <xdr:cNvPr id="99" name="Text Box 14"/>
        <xdr:cNvSpPr txBox="1">
          <a:spLocks noChangeArrowheads="1"/>
        </xdr:cNvSpPr>
      </xdr:nvSpPr>
      <xdr:spPr bwMode="auto">
        <a:xfrm>
          <a:off x="8534400" y="704850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228600"/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1752600" y="74295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228600"/>
    <xdr:sp macro="" textlink="">
      <xdr:nvSpPr>
        <xdr:cNvPr id="101" name="Text Box 11"/>
        <xdr:cNvSpPr txBox="1">
          <a:spLocks noChangeArrowheads="1"/>
        </xdr:cNvSpPr>
      </xdr:nvSpPr>
      <xdr:spPr bwMode="auto">
        <a:xfrm>
          <a:off x="8534400" y="742950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228600"/>
    <xdr:sp macro="" textlink="">
      <xdr:nvSpPr>
        <xdr:cNvPr id="102" name="Text Box 14"/>
        <xdr:cNvSpPr txBox="1">
          <a:spLocks noChangeArrowheads="1"/>
        </xdr:cNvSpPr>
      </xdr:nvSpPr>
      <xdr:spPr bwMode="auto">
        <a:xfrm>
          <a:off x="8534400" y="742950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76200" cy="285750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1752600" y="125730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533400</xdr:colOff>
      <xdr:row>36</xdr:row>
      <xdr:rowOff>0</xdr:rowOff>
    </xdr:from>
    <xdr:ext cx="76200" cy="285750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1752600" y="123825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775854</xdr:colOff>
      <xdr:row>36</xdr:row>
      <xdr:rowOff>0</xdr:rowOff>
    </xdr:from>
    <xdr:ext cx="104775" cy="228600"/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4271529" y="2857067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228600"/>
    <xdr:sp macro="" textlink="">
      <xdr:nvSpPr>
        <xdr:cNvPr id="106" name="Text Box 11"/>
        <xdr:cNvSpPr txBox="1">
          <a:spLocks noChangeArrowheads="1"/>
        </xdr:cNvSpPr>
      </xdr:nvSpPr>
      <xdr:spPr bwMode="auto">
        <a:xfrm>
          <a:off x="8534400" y="2781300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228600"/>
    <xdr:sp macro="" textlink="">
      <xdr:nvSpPr>
        <xdr:cNvPr id="107" name="Text Box 14"/>
        <xdr:cNvSpPr txBox="1">
          <a:spLocks noChangeArrowheads="1"/>
        </xdr:cNvSpPr>
      </xdr:nvSpPr>
      <xdr:spPr bwMode="auto">
        <a:xfrm>
          <a:off x="8534400" y="27813000"/>
          <a:ext cx="1143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171450"/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1752600" y="270510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109" name="Text Box 11"/>
        <xdr:cNvSpPr txBox="1">
          <a:spLocks noChangeArrowheads="1"/>
        </xdr:cNvSpPr>
      </xdr:nvSpPr>
      <xdr:spPr bwMode="auto">
        <a:xfrm>
          <a:off x="8534400" y="270510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110" name="Text Box 14"/>
        <xdr:cNvSpPr txBox="1">
          <a:spLocks noChangeArrowheads="1"/>
        </xdr:cNvSpPr>
      </xdr:nvSpPr>
      <xdr:spPr bwMode="auto">
        <a:xfrm>
          <a:off x="8534400" y="270510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171450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1752600" y="270510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112" name="Text Box 11"/>
        <xdr:cNvSpPr txBox="1">
          <a:spLocks noChangeArrowheads="1"/>
        </xdr:cNvSpPr>
      </xdr:nvSpPr>
      <xdr:spPr bwMode="auto">
        <a:xfrm>
          <a:off x="8534400" y="270510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113" name="Text Box 14"/>
        <xdr:cNvSpPr txBox="1">
          <a:spLocks noChangeArrowheads="1"/>
        </xdr:cNvSpPr>
      </xdr:nvSpPr>
      <xdr:spPr bwMode="auto">
        <a:xfrm>
          <a:off x="8534400" y="270510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171450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1752600" y="270510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115" name="Text Box 11"/>
        <xdr:cNvSpPr txBox="1">
          <a:spLocks noChangeArrowheads="1"/>
        </xdr:cNvSpPr>
      </xdr:nvSpPr>
      <xdr:spPr bwMode="auto">
        <a:xfrm>
          <a:off x="8534400" y="270510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116" name="Text Box 14"/>
        <xdr:cNvSpPr txBox="1">
          <a:spLocks noChangeArrowheads="1"/>
        </xdr:cNvSpPr>
      </xdr:nvSpPr>
      <xdr:spPr bwMode="auto">
        <a:xfrm>
          <a:off x="8534400" y="270510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171450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1752600" y="270510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118" name="Text Box 11"/>
        <xdr:cNvSpPr txBox="1">
          <a:spLocks noChangeArrowheads="1"/>
        </xdr:cNvSpPr>
      </xdr:nvSpPr>
      <xdr:spPr bwMode="auto">
        <a:xfrm>
          <a:off x="8534400" y="270510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119" name="Text Box 14"/>
        <xdr:cNvSpPr txBox="1">
          <a:spLocks noChangeArrowheads="1"/>
        </xdr:cNvSpPr>
      </xdr:nvSpPr>
      <xdr:spPr bwMode="auto">
        <a:xfrm>
          <a:off x="8534400" y="270510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533400</xdr:colOff>
      <xdr:row>36</xdr:row>
      <xdr:rowOff>0</xdr:rowOff>
    </xdr:from>
    <xdr:ext cx="104775" cy="171450"/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1752600" y="27051000"/>
          <a:ext cx="104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121" name="Text Box 11"/>
        <xdr:cNvSpPr txBox="1">
          <a:spLocks noChangeArrowheads="1"/>
        </xdr:cNvSpPr>
      </xdr:nvSpPr>
      <xdr:spPr bwMode="auto">
        <a:xfrm>
          <a:off x="8534400" y="270510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36</xdr:row>
      <xdr:rowOff>0</xdr:rowOff>
    </xdr:from>
    <xdr:ext cx="114300" cy="171450"/>
    <xdr:sp macro="" textlink="">
      <xdr:nvSpPr>
        <xdr:cNvPr id="122" name="Text Box 14"/>
        <xdr:cNvSpPr txBox="1">
          <a:spLocks noChangeArrowheads="1"/>
        </xdr:cNvSpPr>
      </xdr:nvSpPr>
      <xdr:spPr bwMode="auto">
        <a:xfrm>
          <a:off x="8534400" y="27051000"/>
          <a:ext cx="114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3</xdr:row>
      <xdr:rowOff>329048</xdr:rowOff>
    </xdr:from>
    <xdr:to>
      <xdr:col>0</xdr:col>
      <xdr:colOff>1156607</xdr:colOff>
      <xdr:row>4</xdr:row>
      <xdr:rowOff>96476</xdr:rowOff>
    </xdr:to>
    <xdr:pic macro="[0]!Sayfa6.Gizle_izlemeraporu">
      <xdr:nvPicPr>
        <xdr:cNvPr id="123" name="Resim 1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3"/>
          <a:ext cx="1156607" cy="3042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178135</xdr:rowOff>
    </xdr:from>
    <xdr:to>
      <xdr:col>0</xdr:col>
      <xdr:colOff>1155989</xdr:colOff>
      <xdr:row>4</xdr:row>
      <xdr:rowOff>487387</xdr:rowOff>
    </xdr:to>
    <xdr:pic macro="[0]!Sayfa6.Göster_izlemeraporu">
      <xdr:nvPicPr>
        <xdr:cNvPr id="124" name="Resim 12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00453"/>
          <a:ext cx="1155989" cy="3092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P41"/>
  <sheetViews>
    <sheetView view="pageBreakPreview" topLeftCell="E1" zoomScale="70" zoomScaleNormal="100" zoomScaleSheetLayoutView="70" workbookViewId="0">
      <selection activeCell="H3" sqref="H3"/>
    </sheetView>
  </sheetViews>
  <sheetFormatPr defaultRowHeight="15.75" x14ac:dyDescent="0.25"/>
  <cols>
    <col min="1" max="1" width="7.85546875" style="53" customWidth="1"/>
    <col min="2" max="2" width="20.140625" style="53" customWidth="1"/>
    <col min="3" max="4" width="22.140625" style="53" customWidth="1"/>
    <col min="5" max="5" width="95.7109375" style="53" customWidth="1"/>
    <col min="6" max="6" width="39.42578125" style="41" customWidth="1"/>
    <col min="7" max="7" width="2.5703125" style="53" customWidth="1"/>
    <col min="8" max="8" width="41" style="53" customWidth="1"/>
    <col min="9" max="9" width="13" style="53" customWidth="1"/>
    <col min="10" max="10" width="12.7109375" style="39" customWidth="1"/>
    <col min="11" max="11" width="25.28515625" style="39" customWidth="1"/>
    <col min="12" max="12" width="23.42578125" style="53" customWidth="1"/>
    <col min="13" max="13" width="12.5703125" style="53" customWidth="1"/>
    <col min="14" max="14" width="37.85546875" style="53" customWidth="1"/>
    <col min="15" max="15" width="38.28515625" style="53" customWidth="1"/>
    <col min="16" max="16" width="62.140625" style="53" customWidth="1"/>
    <col min="17" max="16384" width="9.140625" style="53"/>
  </cols>
  <sheetData>
    <row r="1" spans="1:16" s="52" customFormat="1" ht="32.25" thickTop="1" x14ac:dyDescent="0.25">
      <c r="A1" s="30" t="s">
        <v>0</v>
      </c>
      <c r="B1" s="31" t="s">
        <v>12</v>
      </c>
      <c r="C1" s="31" t="s">
        <v>132</v>
      </c>
      <c r="D1" s="31" t="s">
        <v>133</v>
      </c>
      <c r="E1" s="32" t="s">
        <v>134</v>
      </c>
      <c r="F1" s="33" t="s">
        <v>135</v>
      </c>
      <c r="H1" s="34" t="s">
        <v>136</v>
      </c>
      <c r="I1" s="35" t="s">
        <v>75</v>
      </c>
      <c r="J1" s="35" t="s">
        <v>76</v>
      </c>
      <c r="K1" s="35" t="s">
        <v>22</v>
      </c>
      <c r="L1" s="35" t="s">
        <v>6</v>
      </c>
      <c r="M1" s="35" t="s">
        <v>125</v>
      </c>
      <c r="N1" s="35" t="s">
        <v>7</v>
      </c>
      <c r="O1" s="34" t="s">
        <v>196</v>
      </c>
      <c r="P1" s="35" t="s">
        <v>13</v>
      </c>
    </row>
    <row r="2" spans="1:16" x14ac:dyDescent="0.25">
      <c r="A2" s="288">
        <v>1</v>
      </c>
      <c r="B2" s="289" t="s">
        <v>114</v>
      </c>
      <c r="C2" s="290" t="s">
        <v>114</v>
      </c>
      <c r="D2" s="290" t="s">
        <v>114</v>
      </c>
      <c r="E2" s="36" t="s">
        <v>138</v>
      </c>
      <c r="F2" s="37" t="s">
        <v>139</v>
      </c>
      <c r="H2" s="34" t="s">
        <v>236</v>
      </c>
      <c r="I2" s="38" t="s">
        <v>114</v>
      </c>
      <c r="J2" s="38" t="s">
        <v>114</v>
      </c>
      <c r="K2" s="42" t="s">
        <v>114</v>
      </c>
      <c r="L2" s="42" t="s">
        <v>114</v>
      </c>
      <c r="M2" s="42" t="s">
        <v>114</v>
      </c>
      <c r="N2" s="42" t="s">
        <v>114</v>
      </c>
      <c r="O2" s="57" t="s">
        <v>114</v>
      </c>
      <c r="P2" s="59" t="s">
        <v>114</v>
      </c>
    </row>
    <row r="3" spans="1:16" x14ac:dyDescent="0.25">
      <c r="A3" s="288">
        <v>2</v>
      </c>
      <c r="B3" s="289" t="s">
        <v>131</v>
      </c>
      <c r="C3" s="290" t="s">
        <v>137</v>
      </c>
      <c r="D3" s="290" t="s">
        <v>24</v>
      </c>
      <c r="E3" s="36" t="s">
        <v>141</v>
      </c>
      <c r="F3" s="37" t="s">
        <v>142</v>
      </c>
      <c r="I3" s="38">
        <v>1992</v>
      </c>
      <c r="J3" s="38">
        <v>2019</v>
      </c>
      <c r="K3" s="42" t="s">
        <v>31</v>
      </c>
      <c r="L3" s="42" t="s">
        <v>129</v>
      </c>
      <c r="M3" s="54" t="s">
        <v>81</v>
      </c>
      <c r="N3" s="55" t="s">
        <v>37</v>
      </c>
      <c r="O3" s="58" t="s">
        <v>198</v>
      </c>
      <c r="P3" s="59" t="s">
        <v>115</v>
      </c>
    </row>
    <row r="4" spans="1:16" ht="18.75" x14ac:dyDescent="0.25">
      <c r="A4" s="288">
        <v>3</v>
      </c>
      <c r="B4" s="289" t="s">
        <v>23</v>
      </c>
      <c r="C4" s="290" t="s">
        <v>140</v>
      </c>
      <c r="D4" s="290" t="s">
        <v>25</v>
      </c>
      <c r="E4" s="36" t="s">
        <v>144</v>
      </c>
      <c r="F4" s="290" t="s">
        <v>145</v>
      </c>
      <c r="H4" s="230">
        <v>43464</v>
      </c>
      <c r="I4" s="38">
        <v>1993</v>
      </c>
      <c r="J4" s="38">
        <v>2020</v>
      </c>
      <c r="K4" s="42" t="s">
        <v>32</v>
      </c>
      <c r="L4" s="42" t="s">
        <v>65</v>
      </c>
      <c r="M4" s="54" t="s">
        <v>82</v>
      </c>
      <c r="N4" s="55" t="s">
        <v>38</v>
      </c>
      <c r="O4" s="58" t="s">
        <v>197</v>
      </c>
      <c r="P4" s="59" t="s">
        <v>116</v>
      </c>
    </row>
    <row r="5" spans="1:16" ht="16.5" customHeight="1" x14ac:dyDescent="0.25">
      <c r="A5" s="288">
        <v>4</v>
      </c>
      <c r="B5" s="289"/>
      <c r="C5" s="290" t="s">
        <v>143</v>
      </c>
      <c r="D5" s="290" t="s">
        <v>27</v>
      </c>
      <c r="E5" s="36" t="s">
        <v>147</v>
      </c>
      <c r="F5" s="290" t="s">
        <v>148</v>
      </c>
      <c r="H5" s="40"/>
      <c r="I5" s="38">
        <v>1994</v>
      </c>
      <c r="J5" s="38">
        <v>2021</v>
      </c>
      <c r="K5" s="42" t="s">
        <v>33</v>
      </c>
      <c r="L5" s="42" t="s">
        <v>66</v>
      </c>
      <c r="M5" s="54" t="s">
        <v>83</v>
      </c>
      <c r="N5" s="55" t="s">
        <v>39</v>
      </c>
      <c r="O5" s="58" t="s">
        <v>80</v>
      </c>
      <c r="P5" s="59" t="s">
        <v>117</v>
      </c>
    </row>
    <row r="6" spans="1:16" ht="16.5" customHeight="1" x14ac:dyDescent="0.25">
      <c r="A6" s="288">
        <v>5</v>
      </c>
      <c r="B6" s="289"/>
      <c r="C6" s="290" t="s">
        <v>146</v>
      </c>
      <c r="D6" s="290" t="s">
        <v>28</v>
      </c>
      <c r="E6" s="36" t="s">
        <v>150</v>
      </c>
      <c r="F6" s="290" t="s">
        <v>151</v>
      </c>
      <c r="H6" s="295" t="s">
        <v>233</v>
      </c>
      <c r="I6" s="38">
        <v>1995</v>
      </c>
      <c r="J6" s="38">
        <v>2022</v>
      </c>
      <c r="K6" s="42" t="s">
        <v>34</v>
      </c>
      <c r="L6" s="42" t="s">
        <v>67</v>
      </c>
      <c r="M6" s="54" t="s">
        <v>84</v>
      </c>
      <c r="N6" s="55" t="s">
        <v>70</v>
      </c>
      <c r="O6" s="58" t="s">
        <v>128</v>
      </c>
      <c r="P6" s="59" t="s">
        <v>118</v>
      </c>
    </row>
    <row r="7" spans="1:16" ht="15.75" customHeight="1" x14ac:dyDescent="0.25">
      <c r="A7" s="288">
        <v>6</v>
      </c>
      <c r="B7" s="289"/>
      <c r="C7" s="290" t="s">
        <v>149</v>
      </c>
      <c r="D7" s="290" t="s">
        <v>29</v>
      </c>
      <c r="E7" s="36" t="s">
        <v>153</v>
      </c>
      <c r="F7" s="290" t="s">
        <v>154</v>
      </c>
      <c r="H7" s="295" t="s">
        <v>114</v>
      </c>
      <c r="I7" s="38">
        <v>1996</v>
      </c>
      <c r="J7" s="38">
        <v>2023</v>
      </c>
      <c r="K7" s="42" t="s">
        <v>35</v>
      </c>
      <c r="L7" s="42" t="s">
        <v>68</v>
      </c>
      <c r="M7" s="36"/>
      <c r="N7" s="55" t="s">
        <v>40</v>
      </c>
      <c r="O7" s="56"/>
      <c r="P7" s="59" t="s">
        <v>119</v>
      </c>
    </row>
    <row r="8" spans="1:16" x14ac:dyDescent="0.25">
      <c r="A8" s="288">
        <v>7</v>
      </c>
      <c r="B8" s="289"/>
      <c r="C8" s="290" t="s">
        <v>152</v>
      </c>
      <c r="D8" s="290" t="s">
        <v>30</v>
      </c>
      <c r="E8" s="36" t="s">
        <v>156</v>
      </c>
      <c r="F8" s="290" t="s">
        <v>157</v>
      </c>
      <c r="H8" s="296" t="s">
        <v>228</v>
      </c>
      <c r="I8" s="38">
        <v>1997</v>
      </c>
      <c r="J8" s="38">
        <v>2024</v>
      </c>
      <c r="K8" s="42" t="s">
        <v>36</v>
      </c>
      <c r="L8" s="42" t="s">
        <v>69</v>
      </c>
      <c r="M8" s="36"/>
      <c r="N8" s="55" t="s">
        <v>41</v>
      </c>
      <c r="P8" s="59" t="s">
        <v>120</v>
      </c>
    </row>
    <row r="9" spans="1:16" x14ac:dyDescent="0.25">
      <c r="A9" s="288">
        <v>8</v>
      </c>
      <c r="B9" s="289"/>
      <c r="C9" s="290" t="s">
        <v>155</v>
      </c>
      <c r="D9" s="290" t="s">
        <v>26</v>
      </c>
      <c r="E9" s="36" t="s">
        <v>160</v>
      </c>
      <c r="F9" s="290" t="s">
        <v>161</v>
      </c>
      <c r="H9" s="296" t="s">
        <v>232</v>
      </c>
      <c r="I9" s="38">
        <v>1998</v>
      </c>
      <c r="J9" s="38">
        <v>2025</v>
      </c>
      <c r="K9" s="42" t="s">
        <v>64</v>
      </c>
      <c r="L9" s="42" t="s">
        <v>126</v>
      </c>
      <c r="M9" s="36"/>
      <c r="N9" s="55" t="s">
        <v>42</v>
      </c>
      <c r="P9" s="59" t="s">
        <v>121</v>
      </c>
    </row>
    <row r="10" spans="1:16" x14ac:dyDescent="0.25">
      <c r="A10" s="288">
        <v>9</v>
      </c>
      <c r="B10" s="289"/>
      <c r="C10" s="290" t="s">
        <v>158</v>
      </c>
      <c r="D10" s="290" t="s">
        <v>159</v>
      </c>
      <c r="E10" s="36" t="s">
        <v>163</v>
      </c>
      <c r="F10" s="290" t="s">
        <v>164</v>
      </c>
      <c r="I10" s="38">
        <v>1999</v>
      </c>
      <c r="J10" s="38">
        <v>2026</v>
      </c>
      <c r="K10" s="38"/>
      <c r="L10" s="36"/>
      <c r="M10" s="36"/>
      <c r="N10" s="55" t="s">
        <v>43</v>
      </c>
      <c r="P10" s="59" t="s">
        <v>122</v>
      </c>
    </row>
    <row r="11" spans="1:16" x14ac:dyDescent="0.25">
      <c r="A11" s="288">
        <v>10</v>
      </c>
      <c r="B11" s="289"/>
      <c r="C11" s="290" t="s">
        <v>162</v>
      </c>
      <c r="D11" s="289"/>
      <c r="E11" s="36" t="s">
        <v>166</v>
      </c>
      <c r="F11" s="290" t="s">
        <v>167</v>
      </c>
      <c r="I11" s="38">
        <v>2000</v>
      </c>
      <c r="J11" s="38">
        <v>2027</v>
      </c>
      <c r="K11" s="38"/>
      <c r="L11" s="36"/>
      <c r="M11" s="36"/>
      <c r="N11" s="55" t="s">
        <v>44</v>
      </c>
      <c r="P11" s="59" t="s">
        <v>123</v>
      </c>
    </row>
    <row r="12" spans="1:16" x14ac:dyDescent="0.25">
      <c r="A12" s="288">
        <v>11</v>
      </c>
      <c r="B12" s="289"/>
      <c r="C12" s="290" t="s">
        <v>165</v>
      </c>
      <c r="D12" s="289"/>
      <c r="E12" s="36" t="s">
        <v>169</v>
      </c>
      <c r="F12" s="290" t="s">
        <v>170</v>
      </c>
      <c r="I12" s="38">
        <v>2001</v>
      </c>
      <c r="J12" s="38">
        <v>2028</v>
      </c>
      <c r="K12" s="38"/>
      <c r="L12" s="36"/>
      <c r="M12" s="36"/>
      <c r="N12" s="55" t="s">
        <v>45</v>
      </c>
      <c r="P12" s="59" t="s">
        <v>64</v>
      </c>
    </row>
    <row r="13" spans="1:16" x14ac:dyDescent="0.25">
      <c r="A13" s="288">
        <v>12</v>
      </c>
      <c r="B13" s="289"/>
      <c r="C13" s="290" t="s">
        <v>168</v>
      </c>
      <c r="D13" s="289"/>
      <c r="E13" s="36" t="s">
        <v>172</v>
      </c>
      <c r="F13" s="290" t="s">
        <v>173</v>
      </c>
      <c r="I13" s="38">
        <v>2002</v>
      </c>
      <c r="J13" s="38">
        <v>2029</v>
      </c>
      <c r="K13" s="38"/>
      <c r="L13" s="36"/>
      <c r="M13" s="36"/>
      <c r="N13" s="55" t="s">
        <v>46</v>
      </c>
    </row>
    <row r="14" spans="1:16" x14ac:dyDescent="0.25">
      <c r="A14" s="288">
        <v>13</v>
      </c>
      <c r="B14" s="289"/>
      <c r="C14" s="290" t="s">
        <v>171</v>
      </c>
      <c r="D14" s="289"/>
      <c r="E14" s="36" t="s">
        <v>175</v>
      </c>
      <c r="F14" s="290" t="s">
        <v>176</v>
      </c>
      <c r="I14" s="38">
        <v>2003</v>
      </c>
      <c r="J14" s="38">
        <v>2030</v>
      </c>
      <c r="K14" s="38"/>
      <c r="L14" s="36"/>
      <c r="M14" s="36"/>
      <c r="N14" s="55" t="s">
        <v>47</v>
      </c>
    </row>
    <row r="15" spans="1:16" x14ac:dyDescent="0.25">
      <c r="A15" s="288">
        <v>14</v>
      </c>
      <c r="B15" s="289"/>
      <c r="C15" s="290" t="s">
        <v>174</v>
      </c>
      <c r="D15" s="289"/>
      <c r="E15" s="36" t="s">
        <v>178</v>
      </c>
      <c r="F15" s="290" t="s">
        <v>179</v>
      </c>
      <c r="I15" s="38">
        <v>2004</v>
      </c>
      <c r="J15" s="38">
        <v>2031</v>
      </c>
      <c r="K15" s="38"/>
      <c r="L15" s="36"/>
      <c r="M15" s="36"/>
      <c r="N15" s="55" t="s">
        <v>48</v>
      </c>
    </row>
    <row r="16" spans="1:16" x14ac:dyDescent="0.25">
      <c r="A16" s="288">
        <v>15</v>
      </c>
      <c r="B16" s="289"/>
      <c r="C16" s="290" t="s">
        <v>177</v>
      </c>
      <c r="D16" s="289"/>
      <c r="E16" s="36" t="s">
        <v>181</v>
      </c>
      <c r="F16" s="290" t="s">
        <v>182</v>
      </c>
      <c r="I16" s="38">
        <v>2005</v>
      </c>
      <c r="J16" s="38">
        <v>2032</v>
      </c>
      <c r="K16" s="38"/>
      <c r="L16" s="36"/>
      <c r="M16" s="36"/>
      <c r="N16" s="55" t="s">
        <v>49</v>
      </c>
    </row>
    <row r="17" spans="1:14" x14ac:dyDescent="0.25">
      <c r="A17" s="288">
        <v>16</v>
      </c>
      <c r="B17" s="289"/>
      <c r="C17" s="290" t="s">
        <v>180</v>
      </c>
      <c r="D17" s="289"/>
      <c r="E17" s="36" t="s">
        <v>184</v>
      </c>
      <c r="F17" s="290" t="s">
        <v>185</v>
      </c>
      <c r="I17" s="38">
        <v>2006</v>
      </c>
      <c r="J17" s="38">
        <v>2033</v>
      </c>
      <c r="K17" s="38"/>
      <c r="L17" s="36"/>
      <c r="M17" s="36"/>
      <c r="N17" s="55" t="s">
        <v>50</v>
      </c>
    </row>
    <row r="18" spans="1:14" x14ac:dyDescent="0.25">
      <c r="A18" s="288">
        <v>17</v>
      </c>
      <c r="B18" s="289"/>
      <c r="C18" s="290" t="s">
        <v>183</v>
      </c>
      <c r="D18" s="289"/>
      <c r="E18" s="36" t="s">
        <v>186</v>
      </c>
      <c r="F18" s="290" t="s">
        <v>187</v>
      </c>
      <c r="I18" s="38">
        <v>2007</v>
      </c>
      <c r="J18" s="38">
        <v>2034</v>
      </c>
      <c r="K18" s="38"/>
      <c r="L18" s="36"/>
      <c r="M18" s="36"/>
      <c r="N18" s="55" t="s">
        <v>51</v>
      </c>
    </row>
    <row r="19" spans="1:14" x14ac:dyDescent="0.25">
      <c r="A19" s="288">
        <v>18</v>
      </c>
      <c r="B19" s="289"/>
      <c r="C19" s="290" t="s">
        <v>23</v>
      </c>
      <c r="D19" s="289"/>
      <c r="E19" s="36" t="s">
        <v>188</v>
      </c>
      <c r="F19" s="290" t="s">
        <v>189</v>
      </c>
      <c r="I19" s="38">
        <v>2008</v>
      </c>
      <c r="J19" s="38">
        <v>2035</v>
      </c>
      <c r="K19" s="38"/>
      <c r="L19" s="36"/>
      <c r="M19" s="36"/>
      <c r="N19" s="55" t="s">
        <v>52</v>
      </c>
    </row>
    <row r="20" spans="1:14" x14ac:dyDescent="0.25">
      <c r="A20" s="288">
        <v>19</v>
      </c>
      <c r="B20" s="289"/>
      <c r="C20" s="289"/>
      <c r="D20" s="289"/>
      <c r="E20" s="36" t="s">
        <v>190</v>
      </c>
      <c r="F20" s="290"/>
      <c r="I20" s="38">
        <v>2009</v>
      </c>
      <c r="J20" s="38">
        <v>2036</v>
      </c>
      <c r="K20" s="38"/>
      <c r="L20" s="36"/>
      <c r="M20" s="36"/>
      <c r="N20" s="55" t="s">
        <v>53</v>
      </c>
    </row>
    <row r="21" spans="1:14" x14ac:dyDescent="0.25">
      <c r="A21" s="288">
        <v>20</v>
      </c>
      <c r="B21" s="289"/>
      <c r="C21" s="289"/>
      <c r="D21" s="289"/>
      <c r="E21" s="36" t="s">
        <v>191</v>
      </c>
      <c r="F21" s="290"/>
      <c r="I21" s="38">
        <v>2010</v>
      </c>
      <c r="J21" s="38">
        <v>2037</v>
      </c>
      <c r="K21" s="38"/>
      <c r="L21" s="36"/>
      <c r="M21" s="36"/>
      <c r="N21" s="55" t="s">
        <v>54</v>
      </c>
    </row>
    <row r="22" spans="1:14" x14ac:dyDescent="0.25">
      <c r="A22" s="288">
        <v>21</v>
      </c>
      <c r="B22" s="289"/>
      <c r="C22" s="289"/>
      <c r="D22" s="289"/>
      <c r="E22" s="36" t="s">
        <v>192</v>
      </c>
      <c r="F22" s="37"/>
      <c r="I22" s="38">
        <v>2011</v>
      </c>
      <c r="J22" s="38">
        <v>2038</v>
      </c>
      <c r="K22" s="38"/>
      <c r="L22" s="36"/>
      <c r="M22" s="36"/>
      <c r="N22" s="55" t="s">
        <v>55</v>
      </c>
    </row>
    <row r="23" spans="1:14" x14ac:dyDescent="0.25">
      <c r="A23" s="288">
        <v>22</v>
      </c>
      <c r="B23" s="289"/>
      <c r="C23" s="289"/>
      <c r="D23" s="289"/>
      <c r="E23" s="36" t="s">
        <v>193</v>
      </c>
      <c r="F23" s="37"/>
      <c r="I23" s="38">
        <v>2012</v>
      </c>
      <c r="J23" s="38">
        <v>2039</v>
      </c>
      <c r="K23" s="38"/>
      <c r="L23" s="36"/>
      <c r="M23" s="36"/>
      <c r="N23" s="55" t="s">
        <v>56</v>
      </c>
    </row>
    <row r="24" spans="1:14" x14ac:dyDescent="0.25">
      <c r="A24" s="288">
        <v>23</v>
      </c>
      <c r="B24" s="289"/>
      <c r="C24" s="289"/>
      <c r="D24" s="289"/>
      <c r="E24" s="287" t="s">
        <v>139</v>
      </c>
      <c r="F24" s="37"/>
      <c r="I24" s="38">
        <v>2013</v>
      </c>
      <c r="J24" s="38">
        <v>2040</v>
      </c>
      <c r="K24" s="38"/>
      <c r="L24" s="36"/>
      <c r="M24" s="36"/>
      <c r="N24" s="55" t="s">
        <v>57</v>
      </c>
    </row>
    <row r="25" spans="1:14" x14ac:dyDescent="0.25">
      <c r="A25" s="288">
        <v>24</v>
      </c>
      <c r="B25" s="289"/>
      <c r="C25" s="289"/>
      <c r="D25" s="289"/>
      <c r="E25" s="287" t="s">
        <v>142</v>
      </c>
      <c r="F25" s="37"/>
      <c r="I25" s="38">
        <v>2014</v>
      </c>
      <c r="J25" s="38">
        <v>2041</v>
      </c>
      <c r="K25" s="38"/>
      <c r="L25" s="36"/>
      <c r="M25" s="36"/>
      <c r="N25" s="55" t="s">
        <v>58</v>
      </c>
    </row>
    <row r="26" spans="1:14" x14ac:dyDescent="0.25">
      <c r="A26" s="288">
        <v>25</v>
      </c>
      <c r="B26" s="289"/>
      <c r="C26" s="289"/>
      <c r="D26" s="289"/>
      <c r="E26" s="287" t="s">
        <v>145</v>
      </c>
      <c r="F26" s="37"/>
      <c r="I26" s="38">
        <v>2015</v>
      </c>
      <c r="J26" s="38">
        <v>2042</v>
      </c>
      <c r="K26" s="38"/>
      <c r="L26" s="36"/>
      <c r="M26" s="36"/>
      <c r="N26" s="55" t="s">
        <v>59</v>
      </c>
    </row>
    <row r="27" spans="1:14" x14ac:dyDescent="0.25">
      <c r="A27" s="288">
        <v>26</v>
      </c>
      <c r="B27" s="289"/>
      <c r="C27" s="36"/>
      <c r="D27" s="36"/>
      <c r="E27" s="287" t="s">
        <v>148</v>
      </c>
      <c r="F27" s="37"/>
      <c r="I27" s="38">
        <v>2016</v>
      </c>
      <c r="J27" s="38">
        <v>2043</v>
      </c>
      <c r="K27" s="38"/>
      <c r="L27" s="36"/>
      <c r="M27" s="36"/>
      <c r="N27" s="55" t="s">
        <v>60</v>
      </c>
    </row>
    <row r="28" spans="1:14" x14ac:dyDescent="0.25">
      <c r="A28" s="288">
        <v>27</v>
      </c>
      <c r="B28" s="289"/>
      <c r="C28" s="36"/>
      <c r="D28" s="36"/>
      <c r="E28" s="287" t="s">
        <v>151</v>
      </c>
      <c r="F28" s="37"/>
      <c r="I28" s="38">
        <v>2017</v>
      </c>
      <c r="J28" s="38">
        <v>2044</v>
      </c>
      <c r="K28" s="38"/>
      <c r="L28" s="36"/>
      <c r="M28" s="36"/>
      <c r="N28" s="55" t="s">
        <v>61</v>
      </c>
    </row>
    <row r="29" spans="1:14" x14ac:dyDescent="0.25">
      <c r="A29" s="288">
        <v>28</v>
      </c>
      <c r="B29" s="289"/>
      <c r="C29" s="36"/>
      <c r="D29" s="36"/>
      <c r="E29" s="287" t="s">
        <v>154</v>
      </c>
      <c r="F29" s="37"/>
      <c r="I29" s="38">
        <v>2018</v>
      </c>
      <c r="J29" s="38">
        <v>2045</v>
      </c>
      <c r="K29" s="38"/>
      <c r="L29" s="36"/>
      <c r="M29" s="36"/>
      <c r="N29" s="55" t="s">
        <v>62</v>
      </c>
    </row>
    <row r="30" spans="1:14" x14ac:dyDescent="0.25">
      <c r="A30" s="288">
        <v>29</v>
      </c>
      <c r="B30" s="289"/>
      <c r="C30" s="36"/>
      <c r="D30" s="36"/>
      <c r="E30" s="287" t="s">
        <v>157</v>
      </c>
      <c r="F30" s="37"/>
      <c r="I30" s="38">
        <v>2019</v>
      </c>
      <c r="J30" s="38">
        <v>2046</v>
      </c>
      <c r="K30" s="38"/>
      <c r="L30" s="36"/>
      <c r="M30" s="36"/>
      <c r="N30" s="55" t="s">
        <v>63</v>
      </c>
    </row>
    <row r="31" spans="1:14" x14ac:dyDescent="0.25">
      <c r="A31" s="288">
        <v>30</v>
      </c>
      <c r="B31" s="289"/>
      <c r="C31" s="36"/>
      <c r="D31" s="36"/>
      <c r="E31" s="287" t="s">
        <v>161</v>
      </c>
      <c r="F31" s="37"/>
      <c r="I31" s="38">
        <v>2020</v>
      </c>
      <c r="J31" s="38">
        <v>2047</v>
      </c>
      <c r="K31" s="38"/>
      <c r="L31" s="36"/>
      <c r="M31" s="36"/>
      <c r="N31" s="55" t="s">
        <v>64</v>
      </c>
    </row>
    <row r="32" spans="1:14" x14ac:dyDescent="0.25">
      <c r="A32" s="288">
        <v>31</v>
      </c>
      <c r="B32" s="289"/>
      <c r="C32" s="36"/>
      <c r="D32" s="36"/>
      <c r="E32" s="287" t="s">
        <v>164</v>
      </c>
      <c r="F32" s="37"/>
      <c r="I32" s="38">
        <v>2021</v>
      </c>
      <c r="J32" s="38">
        <v>2048</v>
      </c>
      <c r="K32" s="38"/>
      <c r="L32" s="36"/>
      <c r="M32" s="36"/>
      <c r="N32" s="36"/>
    </row>
    <row r="33" spans="1:14" x14ac:dyDescent="0.25">
      <c r="A33" s="288">
        <v>32</v>
      </c>
      <c r="B33" s="289"/>
      <c r="C33" s="36"/>
      <c r="D33" s="36"/>
      <c r="E33" s="287" t="s">
        <v>167</v>
      </c>
      <c r="F33" s="37"/>
      <c r="I33" s="38">
        <v>2022</v>
      </c>
      <c r="J33" s="38">
        <v>2049</v>
      </c>
      <c r="K33" s="38"/>
      <c r="L33" s="36"/>
      <c r="M33" s="36"/>
      <c r="N33" s="36"/>
    </row>
    <row r="34" spans="1:14" x14ac:dyDescent="0.25">
      <c r="A34" s="288">
        <v>33</v>
      </c>
      <c r="B34" s="289"/>
      <c r="C34" s="36"/>
      <c r="D34" s="36"/>
      <c r="E34" s="287" t="s">
        <v>170</v>
      </c>
      <c r="F34" s="37"/>
      <c r="I34" s="38">
        <v>2023</v>
      </c>
      <c r="J34" s="38">
        <v>2050</v>
      </c>
      <c r="K34" s="38"/>
      <c r="L34" s="36"/>
      <c r="M34" s="36"/>
      <c r="N34" s="36"/>
    </row>
    <row r="35" spans="1:14" x14ac:dyDescent="0.25">
      <c r="A35" s="288">
        <v>34</v>
      </c>
      <c r="B35" s="289"/>
      <c r="C35" s="36"/>
      <c r="D35" s="36"/>
      <c r="E35" s="287" t="s">
        <v>173</v>
      </c>
      <c r="F35" s="37"/>
      <c r="I35" s="38">
        <v>2024</v>
      </c>
      <c r="J35" s="38">
        <v>2051</v>
      </c>
      <c r="K35" s="38"/>
      <c r="L35" s="36"/>
      <c r="M35" s="36"/>
      <c r="N35" s="36"/>
    </row>
    <row r="36" spans="1:14" x14ac:dyDescent="0.25">
      <c r="B36" s="36"/>
      <c r="C36" s="36"/>
      <c r="D36" s="36"/>
      <c r="E36" s="287" t="s">
        <v>176</v>
      </c>
      <c r="F36" s="37"/>
      <c r="I36" s="38">
        <v>2025</v>
      </c>
      <c r="J36" s="38">
        <v>2052</v>
      </c>
    </row>
    <row r="37" spans="1:14" x14ac:dyDescent="0.25">
      <c r="B37" s="36"/>
      <c r="C37" s="36"/>
      <c r="D37" s="36"/>
      <c r="E37" s="287" t="s">
        <v>179</v>
      </c>
      <c r="F37" s="37"/>
      <c r="I37" s="38">
        <v>2026</v>
      </c>
      <c r="J37" s="38">
        <v>2053</v>
      </c>
    </row>
    <row r="38" spans="1:14" x14ac:dyDescent="0.25">
      <c r="B38" s="36"/>
      <c r="C38" s="36"/>
      <c r="D38" s="36"/>
      <c r="E38" s="287" t="s">
        <v>182</v>
      </c>
      <c r="F38" s="37"/>
      <c r="I38" s="38">
        <v>2027</v>
      </c>
      <c r="J38" s="38">
        <v>2054</v>
      </c>
    </row>
    <row r="39" spans="1:14" x14ac:dyDescent="0.25">
      <c r="B39" s="36"/>
      <c r="C39" s="36"/>
      <c r="D39" s="36"/>
      <c r="E39" s="287" t="s">
        <v>185</v>
      </c>
      <c r="F39" s="37"/>
      <c r="I39" s="38">
        <v>2028</v>
      </c>
      <c r="J39" s="38">
        <v>2055</v>
      </c>
    </row>
    <row r="40" spans="1:14" x14ac:dyDescent="0.25">
      <c r="B40" s="36"/>
      <c r="C40" s="36"/>
      <c r="D40" s="36"/>
      <c r="E40" s="287" t="s">
        <v>187</v>
      </c>
      <c r="F40" s="37"/>
    </row>
    <row r="41" spans="1:14" x14ac:dyDescent="0.25">
      <c r="B41" s="36"/>
      <c r="C41" s="36"/>
      <c r="D41" s="36"/>
      <c r="E41" s="287" t="s">
        <v>189</v>
      </c>
      <c r="F41" s="37"/>
    </row>
  </sheetData>
  <pageMargins left="0.70866141732283472" right="0.70866141732283472" top="0.74803149606299213" bottom="0.74803149606299213" header="0.31496062992125984" footer="0.31496062992125984"/>
  <pageSetup paperSize="9" scale="53" orientation="landscape" r:id="rId1"/>
  <colBreaks count="2" manualBreakCount="2">
    <brk id="5" max="40" man="1"/>
    <brk id="15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A1:L103"/>
  <sheetViews>
    <sheetView view="pageBreakPreview" zoomScale="55" zoomScaleNormal="100" zoomScaleSheetLayoutView="55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defaultRowHeight="30" customHeight="1" x14ac:dyDescent="0.25"/>
  <cols>
    <col min="1" max="1" width="18.7109375" style="49" customWidth="1"/>
    <col min="2" max="2" width="9.140625" style="2"/>
    <col min="3" max="3" width="9.140625" style="51"/>
    <col min="4" max="4" width="80.7109375" style="13" customWidth="1"/>
    <col min="5" max="7" width="15.7109375" style="3" customWidth="1"/>
    <col min="8" max="8" width="19.7109375" style="3" customWidth="1"/>
    <col min="9" max="9" width="18.28515625" style="3" customWidth="1"/>
    <col min="10" max="11" width="11.42578125" style="3" customWidth="1"/>
    <col min="12" max="12" width="19.5703125" style="2" customWidth="1"/>
    <col min="13" max="16384" width="9.140625" style="2"/>
  </cols>
  <sheetData>
    <row r="1" spans="1:12" ht="30" customHeight="1" thickTop="1" thickBot="1" x14ac:dyDescent="0.3">
      <c r="B1" s="373" t="s">
        <v>11</v>
      </c>
      <c r="C1" s="374"/>
      <c r="D1" s="374"/>
      <c r="E1" s="374"/>
      <c r="F1" s="374"/>
      <c r="G1" s="374"/>
      <c r="H1" s="374"/>
      <c r="I1" s="374"/>
      <c r="J1" s="374"/>
      <c r="K1" s="375"/>
      <c r="L1" s="83" t="s">
        <v>194</v>
      </c>
    </row>
    <row r="2" spans="1:12" s="4" customFormat="1" ht="60" customHeight="1" thickTop="1" thickBot="1" x14ac:dyDescent="0.3">
      <c r="A2" s="73"/>
      <c r="B2" s="376" t="str">
        <f>'DÖNEM RAPORU'!H4</f>
        <v>YATIRIM İZLEME VE KOORDİNASYON BAŞKANLIĞI</v>
      </c>
      <c r="C2" s="124" t="s">
        <v>0</v>
      </c>
      <c r="D2" s="122" t="s">
        <v>10</v>
      </c>
      <c r="E2" s="121" t="s">
        <v>12</v>
      </c>
      <c r="F2" s="123" t="s">
        <v>1</v>
      </c>
      <c r="G2" s="121" t="s">
        <v>2</v>
      </c>
      <c r="H2" s="123" t="s">
        <v>22</v>
      </c>
      <c r="I2" s="124" t="s">
        <v>3</v>
      </c>
      <c r="J2" s="126" t="s">
        <v>4</v>
      </c>
      <c r="K2" s="124" t="s">
        <v>5</v>
      </c>
      <c r="L2" s="125" t="s">
        <v>6</v>
      </c>
    </row>
    <row r="3" spans="1:12" ht="35.1" customHeight="1" thickTop="1" x14ac:dyDescent="0.25">
      <c r="B3" s="377"/>
      <c r="C3" s="94">
        <f>IF(D3="","",IF(D3&lt;&gt;"",MAX($C$1:C2)+1,""))</f>
        <v>1</v>
      </c>
      <c r="D3" s="84" t="s">
        <v>220</v>
      </c>
      <c r="E3" s="97" t="s">
        <v>131</v>
      </c>
      <c r="F3" s="86" t="s">
        <v>137</v>
      </c>
      <c r="G3" s="100" t="s">
        <v>24</v>
      </c>
      <c r="H3" s="88" t="s">
        <v>114</v>
      </c>
      <c r="I3" s="104"/>
      <c r="J3" s="90" t="s">
        <v>114</v>
      </c>
      <c r="K3" s="108" t="s">
        <v>114</v>
      </c>
      <c r="L3" s="92" t="s">
        <v>114</v>
      </c>
    </row>
    <row r="4" spans="1:12" ht="35.1" customHeight="1" x14ac:dyDescent="0.25">
      <c r="B4" s="377"/>
      <c r="C4" s="95" t="str">
        <f>IF(D4="","",IF(D4&lt;&gt;"",MAX($C$1:C3)+1,""))</f>
        <v/>
      </c>
      <c r="D4" s="85"/>
      <c r="E4" s="98"/>
      <c r="F4" s="87"/>
      <c r="G4" s="101"/>
      <c r="H4" s="89"/>
      <c r="I4" s="105"/>
      <c r="J4" s="91"/>
      <c r="K4" s="109"/>
      <c r="L4" s="92"/>
    </row>
    <row r="5" spans="1:12" ht="35.1" customHeight="1" x14ac:dyDescent="0.25">
      <c r="B5" s="377"/>
      <c r="C5" s="95" t="str">
        <f>IF(D5="","",IF(D5&lt;&gt;"",MAX($C$1:C4)+1,""))</f>
        <v/>
      </c>
      <c r="D5" s="85"/>
      <c r="E5" s="98"/>
      <c r="F5" s="87"/>
      <c r="G5" s="102"/>
      <c r="H5" s="89"/>
      <c r="I5" s="105"/>
      <c r="J5" s="91"/>
      <c r="K5" s="109"/>
      <c r="L5" s="92"/>
    </row>
    <row r="6" spans="1:12" s="49" customFormat="1" ht="35.1" customHeight="1" x14ac:dyDescent="0.25">
      <c r="B6" s="377"/>
      <c r="C6" s="95" t="str">
        <f>IF(D6="","",IF(D6&lt;&gt;"",MAX($C$1:C5)+1,""))</f>
        <v/>
      </c>
      <c r="D6" s="85"/>
      <c r="E6" s="98"/>
      <c r="F6" s="87"/>
      <c r="G6" s="102"/>
      <c r="H6" s="89"/>
      <c r="I6" s="105"/>
      <c r="J6" s="91"/>
      <c r="K6" s="109"/>
      <c r="L6" s="92"/>
    </row>
    <row r="7" spans="1:12" s="49" customFormat="1" ht="35.1" customHeight="1" x14ac:dyDescent="0.25">
      <c r="B7" s="377"/>
      <c r="C7" s="95" t="str">
        <f>IF(D7="","",IF(D7&lt;&gt;"",MAX($C$1:C6)+1,""))</f>
        <v/>
      </c>
      <c r="D7" s="85"/>
      <c r="E7" s="98"/>
      <c r="F7" s="87"/>
      <c r="G7" s="102"/>
      <c r="H7" s="89"/>
      <c r="I7" s="105"/>
      <c r="J7" s="91"/>
      <c r="K7" s="109"/>
      <c r="L7" s="92"/>
    </row>
    <row r="8" spans="1:12" s="49" customFormat="1" ht="35.1" customHeight="1" x14ac:dyDescent="0.25">
      <c r="B8" s="377"/>
      <c r="C8" s="95" t="str">
        <f>IF(D8="","",IF(D8&lt;&gt;"",MAX($C$1:C7)+1,""))</f>
        <v/>
      </c>
      <c r="D8" s="85"/>
      <c r="E8" s="98"/>
      <c r="F8" s="87"/>
      <c r="G8" s="102"/>
      <c r="H8" s="89"/>
      <c r="I8" s="105"/>
      <c r="J8" s="91"/>
      <c r="K8" s="109"/>
      <c r="L8" s="92"/>
    </row>
    <row r="9" spans="1:12" s="49" customFormat="1" ht="35.1" customHeight="1" x14ac:dyDescent="0.25">
      <c r="B9" s="377"/>
      <c r="C9" s="95" t="str">
        <f>IF(D9="","",IF(D9&lt;&gt;"",MAX($C$1:C8)+1,""))</f>
        <v/>
      </c>
      <c r="D9" s="85"/>
      <c r="E9" s="98"/>
      <c r="F9" s="87"/>
      <c r="G9" s="102"/>
      <c r="H9" s="89"/>
      <c r="I9" s="105"/>
      <c r="J9" s="91"/>
      <c r="K9" s="109"/>
      <c r="L9" s="92"/>
    </row>
    <row r="10" spans="1:12" s="49" customFormat="1" ht="35.1" customHeight="1" x14ac:dyDescent="0.25">
      <c r="B10" s="377"/>
      <c r="C10" s="95" t="str">
        <f>IF(D10="","",IF(D10&lt;&gt;"",MAX($C$1:C9)+1,""))</f>
        <v/>
      </c>
      <c r="D10" s="85"/>
      <c r="E10" s="98"/>
      <c r="F10" s="87"/>
      <c r="G10" s="102"/>
      <c r="H10" s="89"/>
      <c r="I10" s="105"/>
      <c r="J10" s="91"/>
      <c r="K10" s="109"/>
      <c r="L10" s="92"/>
    </row>
    <row r="11" spans="1:12" s="49" customFormat="1" ht="35.1" customHeight="1" x14ac:dyDescent="0.25">
      <c r="B11" s="377"/>
      <c r="C11" s="95" t="str">
        <f>IF(D11="","",IF(D11&lt;&gt;"",MAX($C$1:C10)+1,""))</f>
        <v/>
      </c>
      <c r="D11" s="85"/>
      <c r="E11" s="98"/>
      <c r="F11" s="87"/>
      <c r="G11" s="102"/>
      <c r="H11" s="89"/>
      <c r="I11" s="105"/>
      <c r="J11" s="91"/>
      <c r="K11" s="109"/>
      <c r="L11" s="92"/>
    </row>
    <row r="12" spans="1:12" s="49" customFormat="1" ht="35.1" customHeight="1" x14ac:dyDescent="0.25">
      <c r="B12" s="377"/>
      <c r="C12" s="95" t="str">
        <f>IF(D12="","",IF(D12&lt;&gt;"",MAX($C$1:C11)+1,""))</f>
        <v/>
      </c>
      <c r="D12" s="85"/>
      <c r="E12" s="98"/>
      <c r="F12" s="87"/>
      <c r="G12" s="102"/>
      <c r="H12" s="89"/>
      <c r="I12" s="105"/>
      <c r="J12" s="91"/>
      <c r="K12" s="109"/>
      <c r="L12" s="92"/>
    </row>
    <row r="13" spans="1:12" s="49" customFormat="1" ht="35.1" customHeight="1" x14ac:dyDescent="0.25">
      <c r="B13" s="377"/>
      <c r="C13" s="95" t="str">
        <f>IF(D13="","",IF(D13&lt;&gt;"",MAX($C$1:C12)+1,""))</f>
        <v/>
      </c>
      <c r="D13" s="85"/>
      <c r="E13" s="98"/>
      <c r="F13" s="87"/>
      <c r="G13" s="102"/>
      <c r="H13" s="89"/>
      <c r="I13" s="105"/>
      <c r="J13" s="91"/>
      <c r="K13" s="109"/>
      <c r="L13" s="92"/>
    </row>
    <row r="14" spans="1:12" s="49" customFormat="1" ht="35.1" customHeight="1" x14ac:dyDescent="0.25">
      <c r="B14" s="377"/>
      <c r="C14" s="95" t="str">
        <f>IF(D14="","",IF(D14&lt;&gt;"",MAX($C$1:C13)+1,""))</f>
        <v/>
      </c>
      <c r="D14" s="85"/>
      <c r="E14" s="98"/>
      <c r="F14" s="87"/>
      <c r="G14" s="102"/>
      <c r="H14" s="89"/>
      <c r="I14" s="105"/>
      <c r="J14" s="91"/>
      <c r="K14" s="109"/>
      <c r="L14" s="92"/>
    </row>
    <row r="15" spans="1:12" s="49" customFormat="1" ht="35.1" customHeight="1" x14ac:dyDescent="0.25">
      <c r="B15" s="377"/>
      <c r="C15" s="95" t="str">
        <f>IF(D15="","",IF(D15&lt;&gt;"",MAX($C$1:C14)+1,""))</f>
        <v/>
      </c>
      <c r="D15" s="85"/>
      <c r="E15" s="98"/>
      <c r="F15" s="87"/>
      <c r="G15" s="102"/>
      <c r="H15" s="89"/>
      <c r="I15" s="105"/>
      <c r="J15" s="91"/>
      <c r="K15" s="109"/>
      <c r="L15" s="92"/>
    </row>
    <row r="16" spans="1:12" s="49" customFormat="1" ht="35.1" customHeight="1" x14ac:dyDescent="0.25">
      <c r="B16" s="377"/>
      <c r="C16" s="95" t="str">
        <f>IF(D16="","",IF(D16&lt;&gt;"",MAX($C$1:C15)+1,""))</f>
        <v/>
      </c>
      <c r="D16" s="85"/>
      <c r="E16" s="98"/>
      <c r="F16" s="87"/>
      <c r="G16" s="102"/>
      <c r="H16" s="89"/>
      <c r="I16" s="105"/>
      <c r="J16" s="91"/>
      <c r="K16" s="109"/>
      <c r="L16" s="92"/>
    </row>
    <row r="17" spans="2:12" s="49" customFormat="1" ht="35.1" customHeight="1" x14ac:dyDescent="0.25">
      <c r="B17" s="377"/>
      <c r="C17" s="95" t="str">
        <f>IF(D17="","",IF(D17&lt;&gt;"",MAX($C$1:C16)+1,""))</f>
        <v/>
      </c>
      <c r="D17" s="85"/>
      <c r="E17" s="98"/>
      <c r="F17" s="87"/>
      <c r="G17" s="102"/>
      <c r="H17" s="89"/>
      <c r="I17" s="105"/>
      <c r="J17" s="91"/>
      <c r="K17" s="109"/>
      <c r="L17" s="92"/>
    </row>
    <row r="18" spans="2:12" s="49" customFormat="1" ht="35.1" customHeight="1" x14ac:dyDescent="0.25">
      <c r="B18" s="377"/>
      <c r="C18" s="95" t="str">
        <f>IF(D18="","",IF(D18&lt;&gt;"",MAX($C$1:C17)+1,""))</f>
        <v/>
      </c>
      <c r="D18" s="85"/>
      <c r="E18" s="98"/>
      <c r="F18" s="87"/>
      <c r="G18" s="102"/>
      <c r="H18" s="89"/>
      <c r="I18" s="105"/>
      <c r="J18" s="91"/>
      <c r="K18" s="109"/>
      <c r="L18" s="92"/>
    </row>
    <row r="19" spans="2:12" s="49" customFormat="1" ht="35.1" customHeight="1" x14ac:dyDescent="0.25">
      <c r="B19" s="377"/>
      <c r="C19" s="95" t="str">
        <f>IF(D19="","",IF(D19&lt;&gt;"",MAX($C$1:C18)+1,""))</f>
        <v/>
      </c>
      <c r="D19" s="85"/>
      <c r="E19" s="98"/>
      <c r="F19" s="87"/>
      <c r="G19" s="102"/>
      <c r="H19" s="89"/>
      <c r="I19" s="105"/>
      <c r="J19" s="91"/>
      <c r="K19" s="109"/>
      <c r="L19" s="92"/>
    </row>
    <row r="20" spans="2:12" s="49" customFormat="1" ht="35.1" customHeight="1" x14ac:dyDescent="0.25">
      <c r="B20" s="377"/>
      <c r="C20" s="95" t="str">
        <f>IF(D20="","",IF(D20&lt;&gt;"",MAX($C$1:C19)+1,""))</f>
        <v/>
      </c>
      <c r="D20" s="85"/>
      <c r="E20" s="98"/>
      <c r="F20" s="87"/>
      <c r="G20" s="102"/>
      <c r="H20" s="89"/>
      <c r="I20" s="105"/>
      <c r="J20" s="91"/>
      <c r="K20" s="109"/>
      <c r="L20" s="92"/>
    </row>
    <row r="21" spans="2:12" s="49" customFormat="1" ht="35.1" customHeight="1" x14ac:dyDescent="0.25">
      <c r="B21" s="377"/>
      <c r="C21" s="95" t="str">
        <f>IF(D21="","",IF(D21&lt;&gt;"",MAX($C$1:C20)+1,""))</f>
        <v/>
      </c>
      <c r="D21" s="85"/>
      <c r="E21" s="98"/>
      <c r="F21" s="87"/>
      <c r="G21" s="102"/>
      <c r="H21" s="89"/>
      <c r="I21" s="105"/>
      <c r="J21" s="91"/>
      <c r="K21" s="109"/>
      <c r="L21" s="92"/>
    </row>
    <row r="22" spans="2:12" s="49" customFormat="1" ht="35.1" customHeight="1" x14ac:dyDescent="0.25">
      <c r="B22" s="377"/>
      <c r="C22" s="95" t="str">
        <f>IF(D22="","",IF(D22&lt;&gt;"",MAX($C$1:C21)+1,""))</f>
        <v/>
      </c>
      <c r="D22" s="85"/>
      <c r="E22" s="98"/>
      <c r="F22" s="87"/>
      <c r="G22" s="102"/>
      <c r="H22" s="89"/>
      <c r="I22" s="105"/>
      <c r="J22" s="91"/>
      <c r="K22" s="109"/>
      <c r="L22" s="92"/>
    </row>
    <row r="23" spans="2:12" s="49" customFormat="1" ht="35.1" customHeight="1" x14ac:dyDescent="0.25">
      <c r="B23" s="377"/>
      <c r="C23" s="95" t="str">
        <f>IF(D23="","",IF(D23&lt;&gt;"",MAX($C$1:C22)+1,""))</f>
        <v/>
      </c>
      <c r="D23" s="85"/>
      <c r="E23" s="98"/>
      <c r="F23" s="87"/>
      <c r="G23" s="102"/>
      <c r="H23" s="89"/>
      <c r="I23" s="105"/>
      <c r="J23" s="91"/>
      <c r="K23" s="109"/>
      <c r="L23" s="92"/>
    </row>
    <row r="24" spans="2:12" s="49" customFormat="1" ht="35.1" customHeight="1" x14ac:dyDescent="0.25">
      <c r="B24" s="377"/>
      <c r="C24" s="95" t="str">
        <f>IF(D24="","",IF(D24&lt;&gt;"",MAX($C$1:C23)+1,""))</f>
        <v/>
      </c>
      <c r="D24" s="85"/>
      <c r="E24" s="98"/>
      <c r="F24" s="87"/>
      <c r="G24" s="102"/>
      <c r="H24" s="89"/>
      <c r="I24" s="105"/>
      <c r="J24" s="91"/>
      <c r="K24" s="109"/>
      <c r="L24" s="92"/>
    </row>
    <row r="25" spans="2:12" s="49" customFormat="1" ht="35.1" customHeight="1" x14ac:dyDescent="0.25">
      <c r="B25" s="377"/>
      <c r="C25" s="95" t="str">
        <f>IF(D25="","",IF(D25&lt;&gt;"",MAX($C$1:C24)+1,""))</f>
        <v/>
      </c>
      <c r="D25" s="85"/>
      <c r="E25" s="98"/>
      <c r="F25" s="87"/>
      <c r="G25" s="102"/>
      <c r="H25" s="89"/>
      <c r="I25" s="105"/>
      <c r="J25" s="91"/>
      <c r="K25" s="109"/>
      <c r="L25" s="92"/>
    </row>
    <row r="26" spans="2:12" s="49" customFormat="1" ht="35.1" customHeight="1" x14ac:dyDescent="0.25">
      <c r="B26" s="377"/>
      <c r="C26" s="95" t="str">
        <f>IF(D26="","",IF(D26&lt;&gt;"",MAX($C$1:C25)+1,""))</f>
        <v/>
      </c>
      <c r="D26" s="85"/>
      <c r="E26" s="98"/>
      <c r="F26" s="87"/>
      <c r="G26" s="102"/>
      <c r="H26" s="89"/>
      <c r="I26" s="105"/>
      <c r="J26" s="91"/>
      <c r="K26" s="109"/>
      <c r="L26" s="92"/>
    </row>
    <row r="27" spans="2:12" s="49" customFormat="1" ht="35.1" customHeight="1" x14ac:dyDescent="0.25">
      <c r="B27" s="377"/>
      <c r="C27" s="95" t="str">
        <f>IF(D27="","",IF(D27&lt;&gt;"",MAX($C$1:C26)+1,""))</f>
        <v/>
      </c>
      <c r="D27" s="85"/>
      <c r="E27" s="98"/>
      <c r="F27" s="87"/>
      <c r="G27" s="102"/>
      <c r="H27" s="89"/>
      <c r="I27" s="105"/>
      <c r="J27" s="91"/>
      <c r="K27" s="109"/>
      <c r="L27" s="92"/>
    </row>
    <row r="28" spans="2:12" s="49" customFormat="1" ht="35.1" customHeight="1" x14ac:dyDescent="0.25">
      <c r="B28" s="377"/>
      <c r="C28" s="95" t="str">
        <f>IF(D28="","",IF(D28&lt;&gt;"",MAX($C$1:C27)+1,""))</f>
        <v/>
      </c>
      <c r="D28" s="85"/>
      <c r="E28" s="98"/>
      <c r="F28" s="87"/>
      <c r="G28" s="102"/>
      <c r="H28" s="89"/>
      <c r="I28" s="105"/>
      <c r="J28" s="91"/>
      <c r="K28" s="109"/>
      <c r="L28" s="92"/>
    </row>
    <row r="29" spans="2:12" s="49" customFormat="1" ht="35.1" customHeight="1" x14ac:dyDescent="0.25">
      <c r="B29" s="377"/>
      <c r="C29" s="95" t="str">
        <f>IF(D29="","",IF(D29&lt;&gt;"",MAX($C$1:C28)+1,""))</f>
        <v/>
      </c>
      <c r="D29" s="85"/>
      <c r="E29" s="98"/>
      <c r="F29" s="87"/>
      <c r="G29" s="102"/>
      <c r="H29" s="89"/>
      <c r="I29" s="105"/>
      <c r="J29" s="91"/>
      <c r="K29" s="109"/>
      <c r="L29" s="92"/>
    </row>
    <row r="30" spans="2:12" s="49" customFormat="1" ht="35.1" customHeight="1" x14ac:dyDescent="0.25">
      <c r="B30" s="377"/>
      <c r="C30" s="95" t="str">
        <f>IF(D30="","",IF(D30&lt;&gt;"",MAX($C$1:C29)+1,""))</f>
        <v/>
      </c>
      <c r="D30" s="85"/>
      <c r="E30" s="98"/>
      <c r="F30" s="87"/>
      <c r="G30" s="102"/>
      <c r="H30" s="89"/>
      <c r="I30" s="105"/>
      <c r="J30" s="91"/>
      <c r="K30" s="109"/>
      <c r="L30" s="92"/>
    </row>
    <row r="31" spans="2:12" s="49" customFormat="1" ht="35.1" customHeight="1" x14ac:dyDescent="0.25">
      <c r="B31" s="377"/>
      <c r="C31" s="95" t="str">
        <f>IF(D31="","",IF(D31&lt;&gt;"",MAX($C$1:C30)+1,""))</f>
        <v/>
      </c>
      <c r="D31" s="85"/>
      <c r="E31" s="98"/>
      <c r="F31" s="87"/>
      <c r="G31" s="102"/>
      <c r="H31" s="89"/>
      <c r="I31" s="105"/>
      <c r="J31" s="91"/>
      <c r="K31" s="109"/>
      <c r="L31" s="92"/>
    </row>
    <row r="32" spans="2:12" s="49" customFormat="1" ht="35.1" customHeight="1" x14ac:dyDescent="0.25">
      <c r="B32" s="377"/>
      <c r="C32" s="95" t="str">
        <f>IF(D32="","",IF(D32&lt;&gt;"",MAX($C$1:C31)+1,""))</f>
        <v/>
      </c>
      <c r="D32" s="85"/>
      <c r="E32" s="98"/>
      <c r="F32" s="87"/>
      <c r="G32" s="102"/>
      <c r="H32" s="89"/>
      <c r="I32" s="105"/>
      <c r="J32" s="91"/>
      <c r="K32" s="109"/>
      <c r="L32" s="92"/>
    </row>
    <row r="33" spans="2:12" s="49" customFormat="1" ht="38.25" customHeight="1" x14ac:dyDescent="0.25">
      <c r="B33" s="377"/>
      <c r="C33" s="95" t="str">
        <f>IF(D33="","",IF(D33&lt;&gt;"",MAX($C$1:C32)+1,""))</f>
        <v/>
      </c>
      <c r="D33" s="85"/>
      <c r="E33" s="98"/>
      <c r="F33" s="87"/>
      <c r="G33" s="102"/>
      <c r="H33" s="89"/>
      <c r="I33" s="105"/>
      <c r="J33" s="91"/>
      <c r="K33" s="109"/>
      <c r="L33" s="92"/>
    </row>
    <row r="34" spans="2:12" s="49" customFormat="1" ht="35.1" customHeight="1" x14ac:dyDescent="0.25">
      <c r="B34" s="377"/>
      <c r="C34" s="95" t="str">
        <f>IF(D34="","",IF(D34&lt;&gt;"",MAX($C$1:C33)+1,""))</f>
        <v/>
      </c>
      <c r="D34" s="85"/>
      <c r="E34" s="98"/>
      <c r="F34" s="87"/>
      <c r="G34" s="102"/>
      <c r="H34" s="89"/>
      <c r="I34" s="105"/>
      <c r="J34" s="91"/>
      <c r="K34" s="109"/>
      <c r="L34" s="92"/>
    </row>
    <row r="35" spans="2:12" s="49" customFormat="1" ht="35.1" customHeight="1" x14ac:dyDescent="0.25">
      <c r="B35" s="377"/>
      <c r="C35" s="95" t="str">
        <f>IF(D35="","",IF(D35&lt;&gt;"",MAX($C$1:C34)+1,""))</f>
        <v/>
      </c>
      <c r="D35" s="85"/>
      <c r="E35" s="98"/>
      <c r="F35" s="87"/>
      <c r="G35" s="102"/>
      <c r="H35" s="89"/>
      <c r="I35" s="105"/>
      <c r="J35" s="91"/>
      <c r="K35" s="109"/>
      <c r="L35" s="92"/>
    </row>
    <row r="36" spans="2:12" s="49" customFormat="1" ht="35.1" customHeight="1" x14ac:dyDescent="0.25">
      <c r="B36" s="377"/>
      <c r="C36" s="95" t="str">
        <f>IF(D36="","",IF(D36&lt;&gt;"",MAX($C$1:C35)+1,""))</f>
        <v/>
      </c>
      <c r="D36" s="85"/>
      <c r="E36" s="98"/>
      <c r="F36" s="87"/>
      <c r="G36" s="102"/>
      <c r="H36" s="89"/>
      <c r="I36" s="105"/>
      <c r="J36" s="91"/>
      <c r="K36" s="109"/>
      <c r="L36" s="92"/>
    </row>
    <row r="37" spans="2:12" s="49" customFormat="1" ht="35.1" customHeight="1" x14ac:dyDescent="0.25">
      <c r="B37" s="377"/>
      <c r="C37" s="95" t="str">
        <f>IF(D37="","",IF(D37&lt;&gt;"",MAX($C$1:C36)+1,""))</f>
        <v/>
      </c>
      <c r="D37" s="85"/>
      <c r="E37" s="98"/>
      <c r="F37" s="87"/>
      <c r="G37" s="102"/>
      <c r="H37" s="89"/>
      <c r="I37" s="105"/>
      <c r="J37" s="91"/>
      <c r="K37" s="109"/>
      <c r="L37" s="92"/>
    </row>
    <row r="38" spans="2:12" s="49" customFormat="1" ht="35.1" customHeight="1" x14ac:dyDescent="0.25">
      <c r="B38" s="377"/>
      <c r="C38" s="95" t="str">
        <f>IF(D38="","",IF(D38&lt;&gt;"",MAX($C$1:C37)+1,""))</f>
        <v/>
      </c>
      <c r="D38" s="85"/>
      <c r="E38" s="98"/>
      <c r="F38" s="87"/>
      <c r="G38" s="102"/>
      <c r="H38" s="89"/>
      <c r="I38" s="105"/>
      <c r="J38" s="91"/>
      <c r="K38" s="109"/>
      <c r="L38" s="92"/>
    </row>
    <row r="39" spans="2:12" s="49" customFormat="1" ht="35.1" customHeight="1" x14ac:dyDescent="0.25">
      <c r="B39" s="377"/>
      <c r="C39" s="95" t="str">
        <f>IF(D39="","",IF(D39&lt;&gt;"",MAX($C$1:C38)+1,""))</f>
        <v/>
      </c>
      <c r="D39" s="85"/>
      <c r="E39" s="98"/>
      <c r="F39" s="87"/>
      <c r="G39" s="102"/>
      <c r="H39" s="89"/>
      <c r="I39" s="105"/>
      <c r="J39" s="91"/>
      <c r="K39" s="109"/>
      <c r="L39" s="92"/>
    </row>
    <row r="40" spans="2:12" s="49" customFormat="1" ht="35.1" customHeight="1" x14ac:dyDescent="0.25">
      <c r="B40" s="377"/>
      <c r="C40" s="95" t="str">
        <f>IF(D40="","",IF(D40&lt;&gt;"",MAX($C$1:C39)+1,""))</f>
        <v/>
      </c>
      <c r="D40" s="85"/>
      <c r="E40" s="98"/>
      <c r="F40" s="87"/>
      <c r="G40" s="102"/>
      <c r="H40" s="89"/>
      <c r="I40" s="105"/>
      <c r="J40" s="91"/>
      <c r="K40" s="109"/>
      <c r="L40" s="92"/>
    </row>
    <row r="41" spans="2:12" s="49" customFormat="1" ht="35.1" customHeight="1" x14ac:dyDescent="0.25">
      <c r="B41" s="377"/>
      <c r="C41" s="95" t="str">
        <f>IF(D41="","",IF(D41&lt;&gt;"",MAX($C$1:C40)+1,""))</f>
        <v/>
      </c>
      <c r="D41" s="85"/>
      <c r="E41" s="98"/>
      <c r="F41" s="87"/>
      <c r="G41" s="102"/>
      <c r="H41" s="89"/>
      <c r="I41" s="105"/>
      <c r="J41" s="91"/>
      <c r="K41" s="109"/>
      <c r="L41" s="92"/>
    </row>
    <row r="42" spans="2:12" s="49" customFormat="1" ht="35.1" customHeight="1" x14ac:dyDescent="0.25">
      <c r="B42" s="377"/>
      <c r="C42" s="95" t="str">
        <f>IF(D42="","",IF(D42&lt;&gt;"",MAX($C$1:C41)+1,""))</f>
        <v/>
      </c>
      <c r="D42" s="85"/>
      <c r="E42" s="98"/>
      <c r="F42" s="87"/>
      <c r="G42" s="102"/>
      <c r="H42" s="89"/>
      <c r="I42" s="105"/>
      <c r="J42" s="91"/>
      <c r="K42" s="109"/>
      <c r="L42" s="92"/>
    </row>
    <row r="43" spans="2:12" s="49" customFormat="1" ht="35.1" customHeight="1" x14ac:dyDescent="0.25">
      <c r="B43" s="377"/>
      <c r="C43" s="95" t="str">
        <f>IF(D43="","",IF(D43&lt;&gt;"",MAX($C$1:C42)+1,""))</f>
        <v/>
      </c>
      <c r="D43" s="85"/>
      <c r="E43" s="98"/>
      <c r="F43" s="87"/>
      <c r="G43" s="102"/>
      <c r="H43" s="89"/>
      <c r="I43" s="105"/>
      <c r="J43" s="91"/>
      <c r="K43" s="109"/>
      <c r="L43" s="92"/>
    </row>
    <row r="44" spans="2:12" s="49" customFormat="1" ht="35.1" customHeight="1" x14ac:dyDescent="0.25">
      <c r="B44" s="377"/>
      <c r="C44" s="95" t="str">
        <f>IF(D44="","",IF(D44&lt;&gt;"",MAX($C$1:C43)+1,""))</f>
        <v/>
      </c>
      <c r="D44" s="85"/>
      <c r="E44" s="98"/>
      <c r="F44" s="87"/>
      <c r="G44" s="102"/>
      <c r="H44" s="89"/>
      <c r="I44" s="105"/>
      <c r="J44" s="91"/>
      <c r="K44" s="109"/>
      <c r="L44" s="92"/>
    </row>
    <row r="45" spans="2:12" s="49" customFormat="1" ht="35.1" customHeight="1" x14ac:dyDescent="0.25">
      <c r="B45" s="377"/>
      <c r="C45" s="116" t="str">
        <f>IF(D45="","",IF(D45&lt;&gt;"",MAX($C$1:C44)+1,""))</f>
        <v/>
      </c>
      <c r="D45" s="85"/>
      <c r="E45" s="117"/>
      <c r="F45" s="87"/>
      <c r="G45" s="118"/>
      <c r="H45" s="89"/>
      <c r="I45" s="119"/>
      <c r="J45" s="91"/>
      <c r="K45" s="120"/>
      <c r="L45" s="92"/>
    </row>
    <row r="46" spans="2:12" s="49" customFormat="1" ht="35.1" customHeight="1" x14ac:dyDescent="0.25">
      <c r="B46" s="377"/>
      <c r="C46" s="95" t="str">
        <f>IF(D46="","",IF(D46&lt;&gt;"",MAX($C$1:C45)+1,""))</f>
        <v/>
      </c>
      <c r="D46" s="85"/>
      <c r="E46" s="98"/>
      <c r="F46" s="87"/>
      <c r="G46" s="102"/>
      <c r="H46" s="89"/>
      <c r="I46" s="105"/>
      <c r="J46" s="91"/>
      <c r="K46" s="109"/>
      <c r="L46" s="93"/>
    </row>
    <row r="47" spans="2:12" s="49" customFormat="1" ht="35.1" customHeight="1" x14ac:dyDescent="0.25">
      <c r="B47" s="377"/>
      <c r="C47" s="95" t="str">
        <f>IF(D47="","",IF(D47&lt;&gt;"",MAX($C$1:C46)+1,""))</f>
        <v/>
      </c>
      <c r="D47" s="85"/>
      <c r="E47" s="98"/>
      <c r="F47" s="87"/>
      <c r="G47" s="102"/>
      <c r="H47" s="89"/>
      <c r="I47" s="105"/>
      <c r="J47" s="91"/>
      <c r="K47" s="109"/>
      <c r="L47" s="93"/>
    </row>
    <row r="48" spans="2:12" s="49" customFormat="1" ht="35.1" customHeight="1" x14ac:dyDescent="0.25">
      <c r="B48" s="377"/>
      <c r="C48" s="95" t="str">
        <f>IF(D48="","",IF(D48&lt;&gt;"",MAX($C$1:C47)+1,""))</f>
        <v/>
      </c>
      <c r="D48" s="85"/>
      <c r="E48" s="98"/>
      <c r="F48" s="87"/>
      <c r="G48" s="102"/>
      <c r="H48" s="89"/>
      <c r="I48" s="105"/>
      <c r="J48" s="91"/>
      <c r="K48" s="109"/>
      <c r="L48" s="93"/>
    </row>
    <row r="49" spans="2:12" s="49" customFormat="1" ht="35.1" customHeight="1" x14ac:dyDescent="0.25">
      <c r="B49" s="377"/>
      <c r="C49" s="95" t="str">
        <f>IF(D49="","",IF(D49&lt;&gt;"",MAX($C$1:C48)+1,""))</f>
        <v/>
      </c>
      <c r="D49" s="85"/>
      <c r="E49" s="98"/>
      <c r="F49" s="87"/>
      <c r="G49" s="102"/>
      <c r="H49" s="89"/>
      <c r="I49" s="105"/>
      <c r="J49" s="91"/>
      <c r="K49" s="109"/>
      <c r="L49" s="93"/>
    </row>
    <row r="50" spans="2:12" s="49" customFormat="1" ht="35.1" customHeight="1" x14ac:dyDescent="0.25">
      <c r="B50" s="377"/>
      <c r="C50" s="95" t="str">
        <f>IF(D50="","",IF(D50&lt;&gt;"",MAX($C$1:C49)+1,""))</f>
        <v/>
      </c>
      <c r="D50" s="85"/>
      <c r="E50" s="98"/>
      <c r="F50" s="87"/>
      <c r="G50" s="102"/>
      <c r="H50" s="89"/>
      <c r="I50" s="105"/>
      <c r="J50" s="91"/>
      <c r="K50" s="109"/>
      <c r="L50" s="93"/>
    </row>
    <row r="51" spans="2:12" s="49" customFormat="1" ht="35.1" customHeight="1" x14ac:dyDescent="0.25">
      <c r="B51" s="377"/>
      <c r="C51" s="95" t="str">
        <f>IF(D51="","",IF(D51&lt;&gt;"",MAX($C$1:C50)+1,""))</f>
        <v/>
      </c>
      <c r="D51" s="85"/>
      <c r="E51" s="98"/>
      <c r="F51" s="87"/>
      <c r="G51" s="102"/>
      <c r="H51" s="89"/>
      <c r="I51" s="105"/>
      <c r="J51" s="91"/>
      <c r="K51" s="109"/>
      <c r="L51" s="93"/>
    </row>
    <row r="52" spans="2:12" s="49" customFormat="1" ht="35.1" customHeight="1" x14ac:dyDescent="0.25">
      <c r="B52" s="377"/>
      <c r="C52" s="95" t="str">
        <f>IF(D52="","",IF(D52&lt;&gt;"",MAX($C$1:C51)+1,""))</f>
        <v/>
      </c>
      <c r="D52" s="85"/>
      <c r="E52" s="98"/>
      <c r="F52" s="87"/>
      <c r="G52" s="102"/>
      <c r="H52" s="89"/>
      <c r="I52" s="105"/>
      <c r="J52" s="91"/>
      <c r="K52" s="109"/>
      <c r="L52" s="93"/>
    </row>
    <row r="53" spans="2:12" s="49" customFormat="1" ht="35.1" customHeight="1" x14ac:dyDescent="0.25">
      <c r="B53" s="377"/>
      <c r="C53" s="95" t="str">
        <f>IF(D53="","",IF(D53&lt;&gt;"",MAX($C$1:C52)+1,""))</f>
        <v/>
      </c>
      <c r="D53" s="85"/>
      <c r="E53" s="98"/>
      <c r="F53" s="87"/>
      <c r="G53" s="102"/>
      <c r="H53" s="89"/>
      <c r="I53" s="105"/>
      <c r="J53" s="91"/>
      <c r="K53" s="109"/>
      <c r="L53" s="93"/>
    </row>
    <row r="54" spans="2:12" s="49" customFormat="1" ht="35.1" customHeight="1" x14ac:dyDescent="0.25">
      <c r="B54" s="377"/>
      <c r="C54" s="95" t="str">
        <f>IF(D54="","",IF(D54&lt;&gt;"",MAX($C$1:C53)+1,""))</f>
        <v/>
      </c>
      <c r="D54" s="85"/>
      <c r="E54" s="98"/>
      <c r="F54" s="87"/>
      <c r="G54" s="102"/>
      <c r="H54" s="89"/>
      <c r="I54" s="105"/>
      <c r="J54" s="91"/>
      <c r="K54" s="109"/>
      <c r="L54" s="93"/>
    </row>
    <row r="55" spans="2:12" s="49" customFormat="1" ht="35.1" customHeight="1" x14ac:dyDescent="0.25">
      <c r="B55" s="377"/>
      <c r="C55" s="95" t="str">
        <f>IF(D55="","",IF(D55&lt;&gt;"",MAX($C$1:C54)+1,""))</f>
        <v/>
      </c>
      <c r="D55" s="85"/>
      <c r="E55" s="98"/>
      <c r="F55" s="87"/>
      <c r="G55" s="102"/>
      <c r="H55" s="89"/>
      <c r="I55" s="105"/>
      <c r="J55" s="91"/>
      <c r="K55" s="109"/>
      <c r="L55" s="93"/>
    </row>
    <row r="56" spans="2:12" s="49" customFormat="1" ht="35.1" customHeight="1" x14ac:dyDescent="0.25">
      <c r="B56" s="377"/>
      <c r="C56" s="95" t="str">
        <f>IF(D56="","",IF(D56&lt;&gt;"",MAX($C$1:C55)+1,""))</f>
        <v/>
      </c>
      <c r="D56" s="85"/>
      <c r="E56" s="98"/>
      <c r="F56" s="87"/>
      <c r="G56" s="102"/>
      <c r="H56" s="89"/>
      <c r="I56" s="105"/>
      <c r="J56" s="91"/>
      <c r="K56" s="109"/>
      <c r="L56" s="93"/>
    </row>
    <row r="57" spans="2:12" s="49" customFormat="1" ht="35.1" customHeight="1" x14ac:dyDescent="0.25">
      <c r="B57" s="377"/>
      <c r="C57" s="95" t="str">
        <f>IF(D57="","",IF(D57&lt;&gt;"",MAX($C$1:C56)+1,""))</f>
        <v/>
      </c>
      <c r="D57" s="85"/>
      <c r="E57" s="98"/>
      <c r="F57" s="87"/>
      <c r="G57" s="102"/>
      <c r="H57" s="89"/>
      <c r="I57" s="105"/>
      <c r="J57" s="91"/>
      <c r="K57" s="109"/>
      <c r="L57" s="93"/>
    </row>
    <row r="58" spans="2:12" s="49" customFormat="1" ht="35.1" customHeight="1" x14ac:dyDescent="0.25">
      <c r="B58" s="377"/>
      <c r="C58" s="95" t="str">
        <f>IF(D58="","",IF(D58&lt;&gt;"",MAX($C$1:C57)+1,""))</f>
        <v/>
      </c>
      <c r="D58" s="85"/>
      <c r="E58" s="98"/>
      <c r="F58" s="87"/>
      <c r="G58" s="102"/>
      <c r="H58" s="89"/>
      <c r="I58" s="105"/>
      <c r="J58" s="91"/>
      <c r="K58" s="109"/>
      <c r="L58" s="93"/>
    </row>
    <row r="59" spans="2:12" s="49" customFormat="1" ht="35.1" customHeight="1" x14ac:dyDescent="0.25">
      <c r="B59" s="377"/>
      <c r="C59" s="95" t="str">
        <f>IF(D59="","",IF(D59&lt;&gt;"",MAX($C$1:C58)+1,""))</f>
        <v/>
      </c>
      <c r="D59" s="85"/>
      <c r="E59" s="98"/>
      <c r="F59" s="87"/>
      <c r="G59" s="102"/>
      <c r="H59" s="89"/>
      <c r="I59" s="105"/>
      <c r="J59" s="91"/>
      <c r="K59" s="109"/>
      <c r="L59" s="93"/>
    </row>
    <row r="60" spans="2:12" s="49" customFormat="1" ht="35.1" customHeight="1" x14ac:dyDescent="0.25">
      <c r="B60" s="377"/>
      <c r="C60" s="95" t="str">
        <f>IF(D60="","",IF(D60&lt;&gt;"",MAX($C$1:C59)+1,""))</f>
        <v/>
      </c>
      <c r="D60" s="85"/>
      <c r="E60" s="98"/>
      <c r="F60" s="87"/>
      <c r="G60" s="102"/>
      <c r="H60" s="89"/>
      <c r="I60" s="105"/>
      <c r="J60" s="91"/>
      <c r="K60" s="109"/>
      <c r="L60" s="93"/>
    </row>
    <row r="61" spans="2:12" s="49" customFormat="1" ht="35.1" customHeight="1" x14ac:dyDescent="0.25">
      <c r="B61" s="377"/>
      <c r="C61" s="95" t="str">
        <f>IF(D61="","",IF(D61&lt;&gt;"",MAX($C$1:C60)+1,""))</f>
        <v/>
      </c>
      <c r="D61" s="85"/>
      <c r="E61" s="98"/>
      <c r="F61" s="87"/>
      <c r="G61" s="102"/>
      <c r="H61" s="89"/>
      <c r="I61" s="105"/>
      <c r="J61" s="91"/>
      <c r="K61" s="109"/>
      <c r="L61" s="93"/>
    </row>
    <row r="62" spans="2:12" s="49" customFormat="1" ht="35.1" customHeight="1" x14ac:dyDescent="0.25">
      <c r="B62" s="377"/>
      <c r="C62" s="95" t="str">
        <f>IF(D62="","",IF(D62&lt;&gt;"",MAX($C$1:C61)+1,""))</f>
        <v/>
      </c>
      <c r="D62" s="85"/>
      <c r="E62" s="98"/>
      <c r="F62" s="87"/>
      <c r="G62" s="102"/>
      <c r="H62" s="89"/>
      <c r="I62" s="105"/>
      <c r="J62" s="91"/>
      <c r="K62" s="109"/>
      <c r="L62" s="93"/>
    </row>
    <row r="63" spans="2:12" s="49" customFormat="1" ht="35.1" customHeight="1" x14ac:dyDescent="0.25">
      <c r="B63" s="377"/>
      <c r="C63" s="95" t="str">
        <f>IF(D63="","",IF(D63&lt;&gt;"",MAX($C$1:C62)+1,""))</f>
        <v/>
      </c>
      <c r="D63" s="85"/>
      <c r="E63" s="98"/>
      <c r="F63" s="87"/>
      <c r="G63" s="102"/>
      <c r="H63" s="89"/>
      <c r="I63" s="105"/>
      <c r="J63" s="91"/>
      <c r="K63" s="109"/>
      <c r="L63" s="93"/>
    </row>
    <row r="64" spans="2:12" s="49" customFormat="1" ht="35.1" customHeight="1" x14ac:dyDescent="0.25">
      <c r="B64" s="377"/>
      <c r="C64" s="95" t="str">
        <f>IF(D64="","",IF(D64&lt;&gt;"",MAX($C$1:C63)+1,""))</f>
        <v/>
      </c>
      <c r="D64" s="85"/>
      <c r="E64" s="98"/>
      <c r="F64" s="87"/>
      <c r="G64" s="102"/>
      <c r="H64" s="89"/>
      <c r="I64" s="105"/>
      <c r="J64" s="91"/>
      <c r="K64" s="109"/>
      <c r="L64" s="93"/>
    </row>
    <row r="65" spans="2:12" s="49" customFormat="1" ht="35.1" customHeight="1" x14ac:dyDescent="0.25">
      <c r="B65" s="377"/>
      <c r="C65" s="95" t="str">
        <f>IF(D65="","",IF(D65&lt;&gt;"",MAX($C$1:C64)+1,""))</f>
        <v/>
      </c>
      <c r="D65" s="85"/>
      <c r="E65" s="98"/>
      <c r="F65" s="87"/>
      <c r="G65" s="102"/>
      <c r="H65" s="89"/>
      <c r="I65" s="105"/>
      <c r="J65" s="91"/>
      <c r="K65" s="109"/>
      <c r="L65" s="93"/>
    </row>
    <row r="66" spans="2:12" ht="35.1" customHeight="1" x14ac:dyDescent="0.25">
      <c r="B66" s="377"/>
      <c r="C66" s="95" t="str">
        <f>IF(D66="","",IF(D66&lt;&gt;"",MAX($C$1:C65)+1,""))</f>
        <v/>
      </c>
      <c r="D66" s="85"/>
      <c r="E66" s="98"/>
      <c r="F66" s="87"/>
      <c r="G66" s="102"/>
      <c r="H66" s="89"/>
      <c r="I66" s="105"/>
      <c r="J66" s="91"/>
      <c r="K66" s="109"/>
      <c r="L66" s="93"/>
    </row>
    <row r="67" spans="2:12" ht="35.1" customHeight="1" x14ac:dyDescent="0.25">
      <c r="B67" s="377"/>
      <c r="C67" s="95" t="str">
        <f>IF(D67="","",IF(D67&lt;&gt;"",MAX($C$1:C66)+1,""))</f>
        <v/>
      </c>
      <c r="D67" s="85"/>
      <c r="E67" s="98"/>
      <c r="F67" s="87"/>
      <c r="G67" s="102"/>
      <c r="H67" s="89"/>
      <c r="I67" s="105"/>
      <c r="J67" s="91"/>
      <c r="K67" s="109"/>
      <c r="L67" s="93"/>
    </row>
    <row r="68" spans="2:12" ht="35.1" customHeight="1" x14ac:dyDescent="0.25">
      <c r="B68" s="377"/>
      <c r="C68" s="95" t="str">
        <f>IF(D68="","",IF(D68&lt;&gt;"",MAX($C$1:C67)+1,""))</f>
        <v/>
      </c>
      <c r="D68" s="85"/>
      <c r="E68" s="98"/>
      <c r="F68" s="87"/>
      <c r="G68" s="102"/>
      <c r="H68" s="89"/>
      <c r="I68" s="105"/>
      <c r="J68" s="91"/>
      <c r="K68" s="109"/>
      <c r="L68" s="93"/>
    </row>
    <row r="69" spans="2:12" ht="35.1" customHeight="1" x14ac:dyDescent="0.25">
      <c r="B69" s="377"/>
      <c r="C69" s="95" t="str">
        <f>IF(D69="","",IF(D69&lt;&gt;"",MAX($C$1:C68)+1,""))</f>
        <v/>
      </c>
      <c r="D69" s="85"/>
      <c r="E69" s="98"/>
      <c r="F69" s="87"/>
      <c r="G69" s="102"/>
      <c r="H69" s="89"/>
      <c r="I69" s="105"/>
      <c r="J69" s="91"/>
      <c r="K69" s="109"/>
      <c r="L69" s="93"/>
    </row>
    <row r="70" spans="2:12" ht="35.1" customHeight="1" x14ac:dyDescent="0.25">
      <c r="B70" s="377"/>
      <c r="C70" s="95" t="str">
        <f>IF(D70="","",IF(D70&lt;&gt;"",MAX($C$1:C69)+1,""))</f>
        <v/>
      </c>
      <c r="D70" s="85"/>
      <c r="E70" s="98"/>
      <c r="F70" s="87"/>
      <c r="G70" s="102"/>
      <c r="H70" s="89"/>
      <c r="I70" s="105"/>
      <c r="J70" s="91"/>
      <c r="K70" s="109"/>
      <c r="L70" s="93"/>
    </row>
    <row r="71" spans="2:12" ht="35.1" customHeight="1" x14ac:dyDescent="0.25">
      <c r="B71" s="377"/>
      <c r="C71" s="95" t="str">
        <f>IF(D71="","",IF(D71&lt;&gt;"",MAX($C$1:C70)+1,""))</f>
        <v/>
      </c>
      <c r="D71" s="85"/>
      <c r="E71" s="98"/>
      <c r="F71" s="87"/>
      <c r="G71" s="102"/>
      <c r="H71" s="89"/>
      <c r="I71" s="105"/>
      <c r="J71" s="91"/>
      <c r="K71" s="109"/>
      <c r="L71" s="93"/>
    </row>
    <row r="72" spans="2:12" ht="35.1" customHeight="1" x14ac:dyDescent="0.25">
      <c r="B72" s="377"/>
      <c r="C72" s="95" t="str">
        <f>IF(D72="","",IF(D72&lt;&gt;"",MAX($C$1:C71)+1,""))</f>
        <v/>
      </c>
      <c r="D72" s="85"/>
      <c r="E72" s="98"/>
      <c r="F72" s="87"/>
      <c r="G72" s="102"/>
      <c r="H72" s="89"/>
      <c r="I72" s="105"/>
      <c r="J72" s="91"/>
      <c r="K72" s="109"/>
      <c r="L72" s="93"/>
    </row>
    <row r="73" spans="2:12" ht="35.1" customHeight="1" x14ac:dyDescent="0.25">
      <c r="B73" s="377"/>
      <c r="C73" s="95" t="str">
        <f>IF(D73="","",IF(D73&lt;&gt;"",MAX($C$1:C72)+1,""))</f>
        <v/>
      </c>
      <c r="D73" s="85"/>
      <c r="E73" s="98"/>
      <c r="F73" s="87"/>
      <c r="G73" s="102"/>
      <c r="H73" s="89"/>
      <c r="I73" s="105"/>
      <c r="J73" s="91"/>
      <c r="K73" s="109"/>
      <c r="L73" s="93"/>
    </row>
    <row r="74" spans="2:12" ht="35.1" customHeight="1" x14ac:dyDescent="0.25">
      <c r="B74" s="377"/>
      <c r="C74" s="95" t="str">
        <f>IF(D74="","",IF(D74&lt;&gt;"",MAX($C$1:C73)+1,""))</f>
        <v/>
      </c>
      <c r="D74" s="85"/>
      <c r="E74" s="98"/>
      <c r="F74" s="87"/>
      <c r="G74" s="102"/>
      <c r="H74" s="89"/>
      <c r="I74" s="105"/>
      <c r="J74" s="91"/>
      <c r="K74" s="109"/>
      <c r="L74" s="93"/>
    </row>
    <row r="75" spans="2:12" ht="35.1" customHeight="1" x14ac:dyDescent="0.25">
      <c r="B75" s="377"/>
      <c r="C75" s="95" t="str">
        <f>IF(D75="","",IF(D75&lt;&gt;"",MAX($C$1:C74)+1,""))</f>
        <v/>
      </c>
      <c r="D75" s="85"/>
      <c r="E75" s="98"/>
      <c r="F75" s="87"/>
      <c r="G75" s="102"/>
      <c r="H75" s="89"/>
      <c r="I75" s="105"/>
      <c r="J75" s="91"/>
      <c r="K75" s="109"/>
      <c r="L75" s="93"/>
    </row>
    <row r="76" spans="2:12" ht="35.1" customHeight="1" x14ac:dyDescent="0.25">
      <c r="B76" s="377"/>
      <c r="C76" s="95" t="str">
        <f>IF(D76="","",IF(D76&lt;&gt;"",MAX($C$1:C75)+1,""))</f>
        <v/>
      </c>
      <c r="D76" s="85"/>
      <c r="E76" s="98"/>
      <c r="F76" s="87"/>
      <c r="G76" s="102"/>
      <c r="H76" s="89"/>
      <c r="I76" s="105"/>
      <c r="J76" s="91"/>
      <c r="K76" s="109"/>
      <c r="L76" s="93"/>
    </row>
    <row r="77" spans="2:12" ht="35.1" customHeight="1" x14ac:dyDescent="0.25">
      <c r="B77" s="377"/>
      <c r="C77" s="95" t="str">
        <f>IF(D77="","",IF(D77&lt;&gt;"",MAX($C$1:C76)+1,""))</f>
        <v/>
      </c>
      <c r="D77" s="85"/>
      <c r="E77" s="98"/>
      <c r="F77" s="87"/>
      <c r="G77" s="102"/>
      <c r="H77" s="89"/>
      <c r="I77" s="105"/>
      <c r="J77" s="91"/>
      <c r="K77" s="109"/>
      <c r="L77" s="93"/>
    </row>
    <row r="78" spans="2:12" ht="35.1" customHeight="1" x14ac:dyDescent="0.25">
      <c r="B78" s="377"/>
      <c r="C78" s="95" t="str">
        <f>IF(D78="","",IF(D78&lt;&gt;"",MAX($C$1:C77)+1,""))</f>
        <v/>
      </c>
      <c r="D78" s="85"/>
      <c r="E78" s="98"/>
      <c r="F78" s="87"/>
      <c r="G78" s="102"/>
      <c r="H78" s="89"/>
      <c r="I78" s="105"/>
      <c r="J78" s="91"/>
      <c r="K78" s="109"/>
      <c r="L78" s="93"/>
    </row>
    <row r="79" spans="2:12" ht="35.1" customHeight="1" x14ac:dyDescent="0.25">
      <c r="B79" s="377"/>
      <c r="C79" s="95" t="str">
        <f>IF(D79="","",IF(D79&lt;&gt;"",MAX($C$1:C78)+1,""))</f>
        <v/>
      </c>
      <c r="D79" s="85"/>
      <c r="E79" s="98"/>
      <c r="F79" s="87"/>
      <c r="G79" s="102"/>
      <c r="H79" s="89"/>
      <c r="I79" s="105"/>
      <c r="J79" s="91"/>
      <c r="K79" s="109"/>
      <c r="L79" s="93"/>
    </row>
    <row r="80" spans="2:12" ht="35.1" customHeight="1" x14ac:dyDescent="0.25">
      <c r="B80" s="377"/>
      <c r="C80" s="95" t="str">
        <f>IF(D80="","",IF(D80&lt;&gt;"",MAX($C$1:C79)+1,""))</f>
        <v/>
      </c>
      <c r="D80" s="85"/>
      <c r="E80" s="98"/>
      <c r="F80" s="87"/>
      <c r="G80" s="102"/>
      <c r="H80" s="89"/>
      <c r="I80" s="105"/>
      <c r="J80" s="91"/>
      <c r="K80" s="109"/>
      <c r="L80" s="93"/>
    </row>
    <row r="81" spans="2:12" ht="35.1" customHeight="1" x14ac:dyDescent="0.25">
      <c r="B81" s="377"/>
      <c r="C81" s="95" t="str">
        <f>IF(D81="","",IF(D81&lt;&gt;"",MAX($C$1:C80)+1,""))</f>
        <v/>
      </c>
      <c r="D81" s="85"/>
      <c r="E81" s="98"/>
      <c r="F81" s="87"/>
      <c r="G81" s="102"/>
      <c r="H81" s="89"/>
      <c r="I81" s="105"/>
      <c r="J81" s="91"/>
      <c r="K81" s="109"/>
      <c r="L81" s="93"/>
    </row>
    <row r="82" spans="2:12" ht="35.1" customHeight="1" x14ac:dyDescent="0.25">
      <c r="B82" s="377"/>
      <c r="C82" s="95" t="str">
        <f>IF(D82="","",IF(D82&lt;&gt;"",MAX($C$1:C81)+1,""))</f>
        <v/>
      </c>
      <c r="D82" s="85"/>
      <c r="E82" s="98"/>
      <c r="F82" s="87"/>
      <c r="G82" s="102"/>
      <c r="H82" s="89"/>
      <c r="I82" s="105"/>
      <c r="J82" s="91"/>
      <c r="K82" s="109"/>
      <c r="L82" s="93"/>
    </row>
    <row r="83" spans="2:12" ht="30" customHeight="1" x14ac:dyDescent="0.25">
      <c r="B83" s="377"/>
      <c r="C83" s="95" t="str">
        <f>IF(D83="","",IF(D83&lt;&gt;"",MAX($C$1:C82)+1,""))</f>
        <v/>
      </c>
      <c r="D83" s="85"/>
      <c r="E83" s="98"/>
      <c r="F83" s="87"/>
      <c r="G83" s="102"/>
      <c r="H83" s="89"/>
      <c r="I83" s="105"/>
      <c r="J83" s="91"/>
      <c r="K83" s="109"/>
      <c r="L83" s="93"/>
    </row>
    <row r="84" spans="2:12" ht="30" customHeight="1" x14ac:dyDescent="0.25">
      <c r="B84" s="377"/>
      <c r="C84" s="95" t="str">
        <f>IF(D84="","",IF(D84&lt;&gt;"",MAX($C$1:C83)+1,""))</f>
        <v/>
      </c>
      <c r="D84" s="85"/>
      <c r="E84" s="98"/>
      <c r="F84" s="87"/>
      <c r="G84" s="102"/>
      <c r="H84" s="89"/>
      <c r="I84" s="105"/>
      <c r="J84" s="91"/>
      <c r="K84" s="109"/>
      <c r="L84" s="93"/>
    </row>
    <row r="85" spans="2:12" ht="30" customHeight="1" x14ac:dyDescent="0.25">
      <c r="B85" s="377"/>
      <c r="C85" s="95" t="str">
        <f>IF(D85="","",IF(D85&lt;&gt;"",MAX($C$1:C84)+1,""))</f>
        <v/>
      </c>
      <c r="D85" s="85"/>
      <c r="E85" s="98"/>
      <c r="F85" s="87"/>
      <c r="G85" s="102"/>
      <c r="H85" s="89"/>
      <c r="I85" s="105"/>
      <c r="J85" s="91"/>
      <c r="K85" s="109"/>
      <c r="L85" s="93"/>
    </row>
    <row r="86" spans="2:12" ht="30" customHeight="1" x14ac:dyDescent="0.25">
      <c r="B86" s="377"/>
      <c r="C86" s="95" t="str">
        <f>IF(D86="","",IF(D86&lt;&gt;"",MAX($C$1:C85)+1,""))</f>
        <v/>
      </c>
      <c r="D86" s="85"/>
      <c r="E86" s="98"/>
      <c r="F86" s="87"/>
      <c r="G86" s="102"/>
      <c r="H86" s="89"/>
      <c r="I86" s="105"/>
      <c r="J86" s="91"/>
      <c r="K86" s="109"/>
      <c r="L86" s="93"/>
    </row>
    <row r="87" spans="2:12" ht="30" customHeight="1" x14ac:dyDescent="0.25">
      <c r="B87" s="377"/>
      <c r="C87" s="95" t="str">
        <f>IF(D87="","",IF(D87&lt;&gt;"",MAX($C$1:C86)+1,""))</f>
        <v/>
      </c>
      <c r="D87" s="85"/>
      <c r="E87" s="98"/>
      <c r="F87" s="87"/>
      <c r="G87" s="102"/>
      <c r="H87" s="89"/>
      <c r="I87" s="105"/>
      <c r="J87" s="91"/>
      <c r="K87" s="109"/>
      <c r="L87" s="93"/>
    </row>
    <row r="88" spans="2:12" ht="30" customHeight="1" x14ac:dyDescent="0.25">
      <c r="B88" s="377"/>
      <c r="C88" s="95" t="str">
        <f>IF(D88="","",IF(D88&lt;&gt;"",MAX($C$1:C87)+1,""))</f>
        <v/>
      </c>
      <c r="D88" s="85"/>
      <c r="E88" s="98"/>
      <c r="F88" s="87"/>
      <c r="G88" s="102"/>
      <c r="H88" s="89"/>
      <c r="I88" s="105"/>
      <c r="J88" s="91"/>
      <c r="K88" s="109"/>
      <c r="L88" s="93"/>
    </row>
    <row r="89" spans="2:12" ht="30" customHeight="1" x14ac:dyDescent="0.25">
      <c r="B89" s="377"/>
      <c r="C89" s="95" t="str">
        <f>IF(D89="","",IF(D89&lt;&gt;"",MAX($C$1:C88)+1,""))</f>
        <v/>
      </c>
      <c r="D89" s="85"/>
      <c r="E89" s="98"/>
      <c r="F89" s="87"/>
      <c r="G89" s="102"/>
      <c r="H89" s="89"/>
      <c r="I89" s="105"/>
      <c r="J89" s="91"/>
      <c r="K89" s="109"/>
      <c r="L89" s="93"/>
    </row>
    <row r="90" spans="2:12" ht="30" customHeight="1" x14ac:dyDescent="0.25">
      <c r="B90" s="377"/>
      <c r="C90" s="95" t="str">
        <f>IF(D90="","",IF(D90&lt;&gt;"",MAX($C$1:C89)+1,""))</f>
        <v/>
      </c>
      <c r="D90" s="85"/>
      <c r="E90" s="98"/>
      <c r="F90" s="87"/>
      <c r="G90" s="102"/>
      <c r="H90" s="89"/>
      <c r="I90" s="105"/>
      <c r="J90" s="91"/>
      <c r="K90" s="109"/>
      <c r="L90" s="93"/>
    </row>
    <row r="91" spans="2:12" ht="30" customHeight="1" x14ac:dyDescent="0.25">
      <c r="B91" s="377"/>
      <c r="C91" s="95" t="str">
        <f>IF(D91="","",IF(D91&lt;&gt;"",MAX($C$1:C90)+1,""))</f>
        <v/>
      </c>
      <c r="D91" s="85"/>
      <c r="E91" s="98"/>
      <c r="F91" s="87"/>
      <c r="G91" s="102"/>
      <c r="H91" s="89"/>
      <c r="I91" s="105"/>
      <c r="J91" s="91"/>
      <c r="K91" s="109"/>
      <c r="L91" s="93"/>
    </row>
    <row r="92" spans="2:12" ht="30" customHeight="1" x14ac:dyDescent="0.25">
      <c r="B92" s="377"/>
      <c r="C92" s="95" t="str">
        <f>IF(D92="","",IF(D92&lt;&gt;"",MAX($C$1:C91)+1,""))</f>
        <v/>
      </c>
      <c r="D92" s="85"/>
      <c r="E92" s="98"/>
      <c r="F92" s="87"/>
      <c r="G92" s="102"/>
      <c r="H92" s="89"/>
      <c r="I92" s="105"/>
      <c r="J92" s="91"/>
      <c r="K92" s="109"/>
      <c r="L92" s="93"/>
    </row>
    <row r="93" spans="2:12" ht="30" customHeight="1" x14ac:dyDescent="0.25">
      <c r="B93" s="377"/>
      <c r="C93" s="95" t="str">
        <f>IF(D93="","",IF(D93&lt;&gt;"",MAX($C$1:C92)+1,""))</f>
        <v/>
      </c>
      <c r="D93" s="85"/>
      <c r="E93" s="98"/>
      <c r="F93" s="87"/>
      <c r="G93" s="102"/>
      <c r="H93" s="89"/>
      <c r="I93" s="105"/>
      <c r="J93" s="91"/>
      <c r="K93" s="109"/>
      <c r="L93" s="93"/>
    </row>
    <row r="94" spans="2:12" ht="30" customHeight="1" x14ac:dyDescent="0.25">
      <c r="B94" s="377"/>
      <c r="C94" s="95" t="str">
        <f>IF(D94="","",IF(D94&lt;&gt;"",MAX($C$1:C93)+1,""))</f>
        <v/>
      </c>
      <c r="D94" s="85"/>
      <c r="E94" s="98"/>
      <c r="F94" s="87"/>
      <c r="G94" s="102"/>
      <c r="H94" s="89"/>
      <c r="I94" s="105"/>
      <c r="J94" s="91"/>
      <c r="K94" s="109"/>
      <c r="L94" s="93"/>
    </row>
    <row r="95" spans="2:12" ht="30" customHeight="1" x14ac:dyDescent="0.25">
      <c r="B95" s="377"/>
      <c r="C95" s="95" t="str">
        <f>IF(D95="","",IF(D95&lt;&gt;"",MAX($C$1:C94)+1,""))</f>
        <v/>
      </c>
      <c r="D95" s="85"/>
      <c r="E95" s="98"/>
      <c r="F95" s="87"/>
      <c r="G95" s="102"/>
      <c r="H95" s="89"/>
      <c r="I95" s="105"/>
      <c r="J95" s="91"/>
      <c r="K95" s="109"/>
      <c r="L95" s="93"/>
    </row>
    <row r="96" spans="2:12" ht="30" customHeight="1" x14ac:dyDescent="0.25">
      <c r="B96" s="377"/>
      <c r="C96" s="95" t="str">
        <f>IF(D96="","",IF(D96&lt;&gt;"",MAX($C$1:C95)+1,""))</f>
        <v/>
      </c>
      <c r="D96" s="85"/>
      <c r="E96" s="98"/>
      <c r="F96" s="87"/>
      <c r="G96" s="102"/>
      <c r="H96" s="89"/>
      <c r="I96" s="105"/>
      <c r="J96" s="91"/>
      <c r="K96" s="109"/>
      <c r="L96" s="93"/>
    </row>
    <row r="97" spans="2:12" ht="30" customHeight="1" x14ac:dyDescent="0.25">
      <c r="B97" s="377"/>
      <c r="C97" s="95" t="str">
        <f>IF(D97="","",IF(D97&lt;&gt;"",MAX($C$1:C96)+1,""))</f>
        <v/>
      </c>
      <c r="D97" s="85"/>
      <c r="E97" s="98"/>
      <c r="F97" s="87"/>
      <c r="G97" s="102"/>
      <c r="H97" s="89"/>
      <c r="I97" s="105"/>
      <c r="J97" s="91"/>
      <c r="K97" s="109"/>
      <c r="L97" s="93"/>
    </row>
    <row r="98" spans="2:12" ht="30" customHeight="1" x14ac:dyDescent="0.25">
      <c r="B98" s="377"/>
      <c r="C98" s="95" t="str">
        <f>IF(D98="","",IF(D98&lt;&gt;"",MAX($C$1:C97)+1,""))</f>
        <v/>
      </c>
      <c r="D98" s="85"/>
      <c r="E98" s="98"/>
      <c r="F98" s="87"/>
      <c r="G98" s="102"/>
      <c r="H98" s="89"/>
      <c r="I98" s="105"/>
      <c r="J98" s="91"/>
      <c r="K98" s="109"/>
      <c r="L98" s="93"/>
    </row>
    <row r="99" spans="2:12" ht="30" customHeight="1" x14ac:dyDescent="0.25">
      <c r="B99" s="377"/>
      <c r="C99" s="95" t="str">
        <f>IF(D99="","",IF(D99&lt;&gt;"",MAX($C$1:C98)+1,""))</f>
        <v/>
      </c>
      <c r="D99" s="85"/>
      <c r="E99" s="98"/>
      <c r="F99" s="87"/>
      <c r="G99" s="102"/>
      <c r="H99" s="89"/>
      <c r="I99" s="105"/>
      <c r="J99" s="91"/>
      <c r="K99" s="109"/>
      <c r="L99" s="93"/>
    </row>
    <row r="100" spans="2:12" ht="30" customHeight="1" x14ac:dyDescent="0.25">
      <c r="B100" s="377"/>
      <c r="C100" s="95" t="str">
        <f>IF(D100="","",IF(D100&lt;&gt;"",MAX($C$1:C99)+1,""))</f>
        <v/>
      </c>
      <c r="D100" s="85"/>
      <c r="E100" s="98"/>
      <c r="F100" s="87"/>
      <c r="G100" s="102"/>
      <c r="H100" s="89"/>
      <c r="I100" s="105"/>
      <c r="J100" s="91"/>
      <c r="K100" s="109"/>
      <c r="L100" s="93"/>
    </row>
    <row r="101" spans="2:12" ht="30" customHeight="1" x14ac:dyDescent="0.25">
      <c r="B101" s="377"/>
      <c r="C101" s="95" t="str">
        <f>IF(D101="","",IF(D101&lt;&gt;"",MAX($C$1:C100)+1,""))</f>
        <v/>
      </c>
      <c r="D101" s="85"/>
      <c r="E101" s="98"/>
      <c r="F101" s="87"/>
      <c r="G101" s="102"/>
      <c r="H101" s="89"/>
      <c r="I101" s="105"/>
      <c r="J101" s="91"/>
      <c r="K101" s="109"/>
      <c r="L101" s="93"/>
    </row>
    <row r="102" spans="2:12" ht="30" customHeight="1" thickBot="1" x14ac:dyDescent="0.3">
      <c r="B102" s="378"/>
      <c r="C102" s="96" t="str">
        <f>IF(D102="","",IF(D102&lt;&gt;"",MAX($C$1:C101)+1,""))</f>
        <v/>
      </c>
      <c r="D102" s="111"/>
      <c r="E102" s="99"/>
      <c r="F102" s="112"/>
      <c r="G102" s="103"/>
      <c r="H102" s="113"/>
      <c r="I102" s="106"/>
      <c r="J102" s="114"/>
      <c r="K102" s="110"/>
      <c r="L102" s="115"/>
    </row>
    <row r="103" spans="2:12" ht="30" customHeight="1" thickTop="1" x14ac:dyDescent="0.25"/>
  </sheetData>
  <sheetProtection algorithmName="SHA-512" hashValue="vOZwTRyzDdCDLfcFp8UGhNtuKoqJ56hsnavKNFanMF2QYFPdMxp2IJ4kv6Eu7EzQrHfT0zGy8j3cQ7Jmy9MArQ==" saltValue="kbgAQeS+QkEIrQcwC6kWtQ==" spinCount="100000" sheet="1" formatCells="0" formatColumns="0" formatRows="0" selectLockedCells="1"/>
  <customSheetViews>
    <customSheetView guid="{1594E04C-04BF-4DD4-AFBB-2BFE2532C2F2}" scale="85" showPageBreaks="1" printArea="1" view="pageBreakPreview">
      <selection activeCell="F8" sqref="F8"/>
      <pageMargins left="0.46" right="0.36" top="0.75" bottom="0.75" header="0.3" footer="0.3"/>
      <pageSetup paperSize="9" scale="60" orientation="landscape" r:id="rId1"/>
    </customSheetView>
  </customSheetViews>
  <mergeCells count="2">
    <mergeCell ref="B1:K1"/>
    <mergeCell ref="B2:B102"/>
  </mergeCells>
  <dataValidations count="1">
    <dataValidation allowBlank="1" showInputMessage="1" showErrorMessage="1" promptTitle="Proje Adı" prompt="Giriniz" sqref="D3:D102"/>
  </dataValidations>
  <pageMargins left="0.46" right="0.36" top="0.75" bottom="0.75" header="0.3" footer="0.3"/>
  <pageSetup paperSize="9" scale="59" orientation="landscape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Title="İl" prompt="Seçiniz">
          <x14:formula1>
            <xm:f>GnlVeri!$B$2:$B$17</xm:f>
          </x14:formula1>
          <xm:sqref>E3:E38 E40:E102</xm:sqref>
        </x14:dataValidation>
        <x14:dataValidation type="list" allowBlank="1" showInputMessage="1" showErrorMessage="1" promptTitle="Bütçe Bilgisi" prompt="Giriniz">
          <x14:formula1>
            <xm:f>GnlVeri!$K$2:$K$9</xm:f>
          </x14:formula1>
          <xm:sqref>H3:H102</xm:sqref>
        </x14:dataValidation>
        <x14:dataValidation type="list" allowBlank="1" showInputMessage="1" showErrorMessage="1" promptTitle="İlçe" prompt="Seçiniz">
          <x14:formula1>
            <xm:f>GnlVeri!$C$2:$C$19</xm:f>
          </x14:formula1>
          <xm:sqref>F3:F102</xm:sqref>
        </x14:dataValidation>
        <x14:dataValidation type="list" allowBlank="1" showInputMessage="1" showErrorMessage="1" promptTitle="Sektör" prompt="Seçiniz">
          <x14:formula1>
            <xm:f>GnlVeri!$D$2:$D$10</xm:f>
          </x14:formula1>
          <xm:sqref>G3:G102</xm:sqref>
        </x14:dataValidation>
        <x14:dataValidation type="list" allowBlank="1" showInputMessage="1" showErrorMessage="1" promptTitle="Başlama Tarihi" prompt="Giriniz">
          <x14:formula1>
            <xm:f>GnlVeri!$I$2:$I$39</xm:f>
          </x14:formula1>
          <xm:sqref>J3:J102</xm:sqref>
        </x14:dataValidation>
        <x14:dataValidation type="list" allowBlank="1" showInputMessage="1" showErrorMessage="1" promptTitle="Bitiş Tarihi" prompt="Giriniz">
          <x14:formula1>
            <xm:f>GnlVeri!$J$2:$J$39</xm:f>
          </x14:formula1>
          <xm:sqref>K3:K102</xm:sqref>
        </x14:dataValidation>
        <x14:dataValidation type="list" allowBlank="1" showInputMessage="1" showErrorMessage="1" promptTitle="Projenin Durumunu" prompt="Giriniz">
          <x14:formula1>
            <xm:f>GnlVeri!$L$2:$L$9</xm:f>
          </x14:formula1>
          <xm:sqref>L3:L102</xm:sqref>
        </x14:dataValidation>
        <x14:dataValidation type="list" allowBlank="1" showInputMessage="1" showErrorMessage="1" promptTitle="İl" prompt="Seçiniz">
          <x14:formula1>
            <xm:f>GnlVeri!$B$2:$B$5</xm:f>
          </x14:formula1>
          <xm:sqref>E39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5"/>
  <dimension ref="A1:I106"/>
  <sheetViews>
    <sheetView view="pageBreakPreview" zoomScale="70" zoomScaleNormal="100" zoomScaleSheetLayoutView="70" workbookViewId="0">
      <pane ySplit="2" topLeftCell="A3" activePane="bottomLeft" state="frozen"/>
      <selection pane="bottomLeft" activeCell="F9" sqref="F9"/>
    </sheetView>
  </sheetViews>
  <sheetFormatPr defaultRowHeight="24.95" customHeight="1" x14ac:dyDescent="0.25"/>
  <cols>
    <col min="1" max="1" width="18.7109375" style="45" customWidth="1"/>
    <col min="2" max="2" width="9.140625" style="16"/>
    <col min="3" max="3" width="80.7109375" style="17" customWidth="1"/>
    <col min="4" max="5" width="10.7109375" style="17" customWidth="1"/>
    <col min="6" max="6" width="29.7109375" style="47" customWidth="1"/>
    <col min="7" max="7" width="20.7109375" style="5" customWidth="1"/>
    <col min="8" max="8" width="45.42578125" style="48" customWidth="1"/>
    <col min="9" max="9" width="19.28515625" style="48" customWidth="1"/>
    <col min="10" max="16384" width="9.140625" style="14"/>
  </cols>
  <sheetData>
    <row r="1" spans="1:9" ht="30" customHeight="1" thickTop="1" thickBot="1" x14ac:dyDescent="0.3">
      <c r="B1" s="383" t="s">
        <v>11</v>
      </c>
      <c r="C1" s="384"/>
      <c r="D1" s="384"/>
      <c r="E1" s="384"/>
      <c r="F1" s="384"/>
      <c r="G1" s="384"/>
      <c r="H1" s="385"/>
      <c r="I1" s="60" t="s">
        <v>195</v>
      </c>
    </row>
    <row r="2" spans="1:9" s="15" customFormat="1" ht="60" customHeight="1" thickTop="1" thickBot="1" x14ac:dyDescent="0.3">
      <c r="A2" s="74"/>
      <c r="B2" s="242" t="s">
        <v>0</v>
      </c>
      <c r="C2" s="243" t="s">
        <v>10</v>
      </c>
      <c r="D2" s="244" t="s">
        <v>124</v>
      </c>
      <c r="E2" s="243" t="s">
        <v>125</v>
      </c>
      <c r="F2" s="245" t="s">
        <v>7</v>
      </c>
      <c r="G2" s="246" t="s">
        <v>8</v>
      </c>
      <c r="H2" s="386" t="s">
        <v>9</v>
      </c>
      <c r="I2" s="387"/>
    </row>
    <row r="3" spans="1:9" ht="35.1" customHeight="1" thickTop="1" x14ac:dyDescent="0.25">
      <c r="B3" s="61">
        <f>IF('KÜNYE - 1'!C3="","",'KÜNYE - 1'!C3)</f>
        <v>1</v>
      </c>
      <c r="C3" s="67" t="str">
        <f>IF('KÜNYE - 1'!D3="","",'KÜNYE - 1'!D3)</f>
        <v>Örnek proje</v>
      </c>
      <c r="D3" s="247">
        <v>2019</v>
      </c>
      <c r="E3" s="100" t="s">
        <v>82</v>
      </c>
      <c r="F3" s="64" t="s">
        <v>114</v>
      </c>
      <c r="G3" s="70"/>
      <c r="H3" s="388"/>
      <c r="I3" s="389"/>
    </row>
    <row r="4" spans="1:9" ht="35.1" customHeight="1" x14ac:dyDescent="0.25">
      <c r="B4" s="62" t="str">
        <f>IF('KÜNYE - 1'!C4="","",'KÜNYE - 1'!C4)</f>
        <v/>
      </c>
      <c r="C4" s="68" t="str">
        <f>IF('KÜNYE - 1'!D4="","",'KÜNYE - 1'!D4)</f>
        <v/>
      </c>
      <c r="D4" s="248"/>
      <c r="E4" s="101"/>
      <c r="F4" s="65"/>
      <c r="G4" s="71"/>
      <c r="H4" s="379"/>
      <c r="I4" s="380"/>
    </row>
    <row r="5" spans="1:9" ht="35.1" customHeight="1" x14ac:dyDescent="0.25">
      <c r="B5" s="62" t="str">
        <f>IF('KÜNYE - 1'!C5="","",'KÜNYE - 1'!C5)</f>
        <v/>
      </c>
      <c r="C5" s="68" t="str">
        <f>IF('KÜNYE - 1'!D5="","",'KÜNYE - 1'!D5)</f>
        <v/>
      </c>
      <c r="D5" s="248"/>
      <c r="E5" s="101"/>
      <c r="F5" s="65"/>
      <c r="G5" s="71"/>
      <c r="H5" s="379"/>
      <c r="I5" s="380"/>
    </row>
    <row r="6" spans="1:9" ht="35.1" customHeight="1" x14ac:dyDescent="0.25">
      <c r="B6" s="62" t="str">
        <f>IF('KÜNYE - 1'!C6="","",'KÜNYE - 1'!C6)</f>
        <v/>
      </c>
      <c r="C6" s="68" t="str">
        <f>IF('KÜNYE - 1'!D6="","",'KÜNYE - 1'!D6)</f>
        <v/>
      </c>
      <c r="D6" s="248"/>
      <c r="E6" s="101"/>
      <c r="F6" s="65"/>
      <c r="G6" s="71"/>
      <c r="H6" s="379"/>
      <c r="I6" s="380"/>
    </row>
    <row r="7" spans="1:9" ht="35.1" customHeight="1" x14ac:dyDescent="0.25">
      <c r="B7" s="62" t="str">
        <f>IF('KÜNYE - 1'!C7="","",'KÜNYE - 1'!C7)</f>
        <v/>
      </c>
      <c r="C7" s="68" t="str">
        <f>IF('KÜNYE - 1'!D7="","",'KÜNYE - 1'!D7)</f>
        <v/>
      </c>
      <c r="D7" s="248"/>
      <c r="E7" s="101"/>
      <c r="F7" s="65"/>
      <c r="G7" s="71"/>
      <c r="H7" s="379"/>
      <c r="I7" s="380"/>
    </row>
    <row r="8" spans="1:9" ht="35.1" customHeight="1" x14ac:dyDescent="0.25">
      <c r="B8" s="62" t="str">
        <f>IF('KÜNYE - 1'!C8="","",'KÜNYE - 1'!C8)</f>
        <v/>
      </c>
      <c r="C8" s="68" t="str">
        <f>IF('KÜNYE - 1'!D8="","",'KÜNYE - 1'!D8)</f>
        <v/>
      </c>
      <c r="D8" s="248"/>
      <c r="E8" s="101"/>
      <c r="F8" s="65"/>
      <c r="G8" s="71"/>
      <c r="H8" s="379"/>
      <c r="I8" s="380"/>
    </row>
    <row r="9" spans="1:9" ht="35.1" customHeight="1" x14ac:dyDescent="0.25">
      <c r="B9" s="62" t="str">
        <f>IF('KÜNYE - 1'!C9="","",'KÜNYE - 1'!C9)</f>
        <v/>
      </c>
      <c r="C9" s="68" t="str">
        <f>IF('KÜNYE - 1'!D9="","",'KÜNYE - 1'!D9)</f>
        <v/>
      </c>
      <c r="D9" s="248"/>
      <c r="E9" s="101"/>
      <c r="F9" s="65"/>
      <c r="G9" s="71"/>
      <c r="H9" s="379"/>
      <c r="I9" s="380"/>
    </row>
    <row r="10" spans="1:9" ht="35.1" customHeight="1" x14ac:dyDescent="0.25">
      <c r="B10" s="62" t="str">
        <f>IF('KÜNYE - 1'!C10="","",'KÜNYE - 1'!C10)</f>
        <v/>
      </c>
      <c r="C10" s="68" t="str">
        <f>IF('KÜNYE - 1'!D10="","",'KÜNYE - 1'!D10)</f>
        <v/>
      </c>
      <c r="D10" s="248"/>
      <c r="E10" s="101"/>
      <c r="F10" s="65"/>
      <c r="G10" s="71"/>
      <c r="H10" s="379"/>
      <c r="I10" s="380"/>
    </row>
    <row r="11" spans="1:9" ht="35.1" customHeight="1" x14ac:dyDescent="0.25">
      <c r="B11" s="62" t="str">
        <f>IF('KÜNYE - 1'!C11="","",'KÜNYE - 1'!C11)</f>
        <v/>
      </c>
      <c r="C11" s="68" t="str">
        <f>IF('KÜNYE - 1'!D11="","",'KÜNYE - 1'!D11)</f>
        <v/>
      </c>
      <c r="D11" s="248"/>
      <c r="E11" s="101"/>
      <c r="F11" s="65"/>
      <c r="G11" s="71"/>
      <c r="H11" s="379"/>
      <c r="I11" s="380"/>
    </row>
    <row r="12" spans="1:9" ht="35.1" customHeight="1" x14ac:dyDescent="0.25">
      <c r="B12" s="62" t="str">
        <f>IF('KÜNYE - 1'!C12="","",'KÜNYE - 1'!C12)</f>
        <v/>
      </c>
      <c r="C12" s="68" t="str">
        <f>IF('KÜNYE - 1'!D12="","",'KÜNYE - 1'!D12)</f>
        <v/>
      </c>
      <c r="D12" s="248"/>
      <c r="E12" s="101"/>
      <c r="F12" s="65"/>
      <c r="G12" s="71"/>
      <c r="H12" s="379"/>
      <c r="I12" s="380"/>
    </row>
    <row r="13" spans="1:9" ht="35.1" customHeight="1" x14ac:dyDescent="0.25">
      <c r="B13" s="62" t="str">
        <f>IF('KÜNYE - 1'!C13="","",'KÜNYE - 1'!C13)</f>
        <v/>
      </c>
      <c r="C13" s="68" t="str">
        <f>IF('KÜNYE - 1'!D13="","",'KÜNYE - 1'!D13)</f>
        <v/>
      </c>
      <c r="D13" s="248"/>
      <c r="E13" s="101"/>
      <c r="F13" s="65"/>
      <c r="G13" s="71"/>
      <c r="H13" s="379"/>
      <c r="I13" s="380"/>
    </row>
    <row r="14" spans="1:9" ht="35.1" customHeight="1" x14ac:dyDescent="0.25">
      <c r="B14" s="62" t="str">
        <f>IF('KÜNYE - 1'!C14="","",'KÜNYE - 1'!C14)</f>
        <v/>
      </c>
      <c r="C14" s="68" t="str">
        <f>IF('KÜNYE - 1'!D14="","",'KÜNYE - 1'!D14)</f>
        <v/>
      </c>
      <c r="D14" s="248"/>
      <c r="E14" s="101"/>
      <c r="F14" s="65"/>
      <c r="G14" s="71"/>
      <c r="H14" s="379"/>
      <c r="I14" s="380"/>
    </row>
    <row r="15" spans="1:9" ht="35.1" customHeight="1" x14ac:dyDescent="0.25">
      <c r="B15" s="62" t="str">
        <f>IF('KÜNYE - 1'!C15="","",'KÜNYE - 1'!C15)</f>
        <v/>
      </c>
      <c r="C15" s="68" t="str">
        <f>IF('KÜNYE - 1'!D15="","",'KÜNYE - 1'!D15)</f>
        <v/>
      </c>
      <c r="D15" s="248"/>
      <c r="E15" s="101"/>
      <c r="F15" s="65"/>
      <c r="G15" s="71"/>
      <c r="H15" s="379"/>
      <c r="I15" s="380"/>
    </row>
    <row r="16" spans="1:9" ht="35.1" customHeight="1" x14ac:dyDescent="0.25">
      <c r="B16" s="62" t="str">
        <f>IF('KÜNYE - 1'!C16="","",'KÜNYE - 1'!C16)</f>
        <v/>
      </c>
      <c r="C16" s="68" t="str">
        <f>IF('KÜNYE - 1'!D16="","",'KÜNYE - 1'!D16)</f>
        <v/>
      </c>
      <c r="D16" s="248"/>
      <c r="E16" s="101"/>
      <c r="F16" s="65"/>
      <c r="G16" s="71"/>
      <c r="H16" s="379"/>
      <c r="I16" s="380"/>
    </row>
    <row r="17" spans="2:9" ht="35.1" customHeight="1" x14ac:dyDescent="0.25">
      <c r="B17" s="62" t="str">
        <f>IF('KÜNYE - 1'!C17="","",'KÜNYE - 1'!C17)</f>
        <v/>
      </c>
      <c r="C17" s="68" t="str">
        <f>IF('KÜNYE - 1'!D17="","",'KÜNYE - 1'!D17)</f>
        <v/>
      </c>
      <c r="D17" s="248"/>
      <c r="E17" s="101"/>
      <c r="F17" s="65"/>
      <c r="G17" s="71"/>
      <c r="H17" s="379"/>
      <c r="I17" s="380"/>
    </row>
    <row r="18" spans="2:9" ht="35.1" customHeight="1" x14ac:dyDescent="0.25">
      <c r="B18" s="62" t="str">
        <f>IF('KÜNYE - 1'!C18="","",'KÜNYE - 1'!C18)</f>
        <v/>
      </c>
      <c r="C18" s="68" t="str">
        <f>IF('KÜNYE - 1'!D18="","",'KÜNYE - 1'!D18)</f>
        <v/>
      </c>
      <c r="D18" s="248"/>
      <c r="E18" s="101"/>
      <c r="F18" s="65"/>
      <c r="G18" s="71"/>
      <c r="H18" s="379"/>
      <c r="I18" s="380"/>
    </row>
    <row r="19" spans="2:9" ht="35.1" customHeight="1" x14ac:dyDescent="0.25">
      <c r="B19" s="62" t="str">
        <f>IF('KÜNYE - 1'!C19="","",'KÜNYE - 1'!C19)</f>
        <v/>
      </c>
      <c r="C19" s="68" t="str">
        <f>IF('KÜNYE - 1'!D19="","",'KÜNYE - 1'!D19)</f>
        <v/>
      </c>
      <c r="D19" s="248"/>
      <c r="E19" s="101"/>
      <c r="F19" s="65"/>
      <c r="G19" s="71"/>
      <c r="H19" s="379"/>
      <c r="I19" s="380"/>
    </row>
    <row r="20" spans="2:9" ht="35.1" customHeight="1" x14ac:dyDescent="0.25">
      <c r="B20" s="62" t="str">
        <f>IF('KÜNYE - 1'!C20="","",'KÜNYE - 1'!C20)</f>
        <v/>
      </c>
      <c r="C20" s="68" t="str">
        <f>IF('KÜNYE - 1'!D20="","",'KÜNYE - 1'!D20)</f>
        <v/>
      </c>
      <c r="D20" s="248"/>
      <c r="E20" s="101"/>
      <c r="F20" s="65"/>
      <c r="G20" s="71"/>
      <c r="H20" s="379"/>
      <c r="I20" s="380"/>
    </row>
    <row r="21" spans="2:9" ht="35.1" customHeight="1" x14ac:dyDescent="0.25">
      <c r="B21" s="62" t="str">
        <f>IF('KÜNYE - 1'!C21="","",'KÜNYE - 1'!C21)</f>
        <v/>
      </c>
      <c r="C21" s="68" t="str">
        <f>IF('KÜNYE - 1'!D21="","",'KÜNYE - 1'!D21)</f>
        <v/>
      </c>
      <c r="D21" s="248"/>
      <c r="E21" s="101"/>
      <c r="F21" s="65"/>
      <c r="G21" s="71"/>
      <c r="H21" s="379"/>
      <c r="I21" s="380"/>
    </row>
    <row r="22" spans="2:9" ht="35.1" customHeight="1" x14ac:dyDescent="0.25">
      <c r="B22" s="62" t="str">
        <f>IF('KÜNYE - 1'!C22="","",'KÜNYE - 1'!C22)</f>
        <v/>
      </c>
      <c r="C22" s="68" t="str">
        <f>IF('KÜNYE - 1'!D22="","",'KÜNYE - 1'!D22)</f>
        <v/>
      </c>
      <c r="D22" s="248"/>
      <c r="E22" s="101"/>
      <c r="F22" s="65"/>
      <c r="G22" s="71"/>
      <c r="H22" s="379"/>
      <c r="I22" s="380"/>
    </row>
    <row r="23" spans="2:9" ht="35.1" customHeight="1" x14ac:dyDescent="0.25">
      <c r="B23" s="62" t="str">
        <f>IF('KÜNYE - 1'!C23="","",'KÜNYE - 1'!C23)</f>
        <v/>
      </c>
      <c r="C23" s="68" t="str">
        <f>IF('KÜNYE - 1'!D23="","",'KÜNYE - 1'!D23)</f>
        <v/>
      </c>
      <c r="D23" s="248"/>
      <c r="E23" s="101"/>
      <c r="F23" s="65"/>
      <c r="G23" s="71"/>
      <c r="H23" s="379"/>
      <c r="I23" s="380"/>
    </row>
    <row r="24" spans="2:9" ht="35.1" customHeight="1" x14ac:dyDescent="0.25">
      <c r="B24" s="62" t="str">
        <f>IF('KÜNYE - 1'!C24="","",'KÜNYE - 1'!C24)</f>
        <v/>
      </c>
      <c r="C24" s="68" t="str">
        <f>IF('KÜNYE - 1'!D24="","",'KÜNYE - 1'!D24)</f>
        <v/>
      </c>
      <c r="D24" s="248"/>
      <c r="E24" s="101"/>
      <c r="F24" s="65"/>
      <c r="G24" s="71"/>
      <c r="H24" s="379"/>
      <c r="I24" s="380"/>
    </row>
    <row r="25" spans="2:9" ht="35.1" customHeight="1" x14ac:dyDescent="0.25">
      <c r="B25" s="62" t="str">
        <f>IF('KÜNYE - 1'!C25="","",'KÜNYE - 1'!C25)</f>
        <v/>
      </c>
      <c r="C25" s="68" t="str">
        <f>IF('KÜNYE - 1'!D25="","",'KÜNYE - 1'!D25)</f>
        <v/>
      </c>
      <c r="D25" s="248"/>
      <c r="E25" s="101"/>
      <c r="F25" s="65"/>
      <c r="G25" s="71"/>
      <c r="H25" s="379"/>
      <c r="I25" s="380"/>
    </row>
    <row r="26" spans="2:9" ht="35.1" customHeight="1" x14ac:dyDescent="0.25">
      <c r="B26" s="62" t="str">
        <f>IF('KÜNYE - 1'!C26="","",'KÜNYE - 1'!C26)</f>
        <v/>
      </c>
      <c r="C26" s="68" t="str">
        <f>IF('KÜNYE - 1'!D26="","",'KÜNYE - 1'!D26)</f>
        <v/>
      </c>
      <c r="D26" s="248"/>
      <c r="E26" s="101"/>
      <c r="F26" s="65"/>
      <c r="G26" s="71"/>
      <c r="H26" s="379"/>
      <c r="I26" s="380"/>
    </row>
    <row r="27" spans="2:9" ht="35.1" customHeight="1" x14ac:dyDescent="0.25">
      <c r="B27" s="62" t="str">
        <f>IF('KÜNYE - 1'!C27="","",'KÜNYE - 1'!C27)</f>
        <v/>
      </c>
      <c r="C27" s="68" t="str">
        <f>IF('KÜNYE - 1'!D27="","",'KÜNYE - 1'!D27)</f>
        <v/>
      </c>
      <c r="D27" s="248"/>
      <c r="E27" s="101"/>
      <c r="F27" s="65"/>
      <c r="G27" s="71"/>
      <c r="H27" s="379"/>
      <c r="I27" s="380"/>
    </row>
    <row r="28" spans="2:9" ht="35.1" customHeight="1" x14ac:dyDescent="0.25">
      <c r="B28" s="62" t="str">
        <f>IF('KÜNYE - 1'!C28="","",'KÜNYE - 1'!C28)</f>
        <v/>
      </c>
      <c r="C28" s="68" t="str">
        <f>IF('KÜNYE - 1'!D28="","",'KÜNYE - 1'!D28)</f>
        <v/>
      </c>
      <c r="D28" s="248"/>
      <c r="E28" s="101"/>
      <c r="F28" s="65"/>
      <c r="G28" s="71"/>
      <c r="H28" s="379"/>
      <c r="I28" s="380"/>
    </row>
    <row r="29" spans="2:9" ht="35.1" customHeight="1" x14ac:dyDescent="0.25">
      <c r="B29" s="62" t="str">
        <f>IF('KÜNYE - 1'!C29="","",'KÜNYE - 1'!C29)</f>
        <v/>
      </c>
      <c r="C29" s="68" t="str">
        <f>IF('KÜNYE - 1'!D29="","",'KÜNYE - 1'!D29)</f>
        <v/>
      </c>
      <c r="D29" s="248"/>
      <c r="E29" s="101"/>
      <c r="F29" s="65"/>
      <c r="G29" s="71"/>
      <c r="H29" s="379"/>
      <c r="I29" s="380"/>
    </row>
    <row r="30" spans="2:9" ht="35.1" customHeight="1" x14ac:dyDescent="0.25">
      <c r="B30" s="62" t="str">
        <f>IF('KÜNYE - 1'!C30="","",'KÜNYE - 1'!C30)</f>
        <v/>
      </c>
      <c r="C30" s="68" t="str">
        <f>IF('KÜNYE - 1'!D30="","",'KÜNYE - 1'!D30)</f>
        <v/>
      </c>
      <c r="D30" s="248"/>
      <c r="E30" s="101"/>
      <c r="F30" s="65"/>
      <c r="G30" s="71"/>
      <c r="H30" s="379"/>
      <c r="I30" s="380"/>
    </row>
    <row r="31" spans="2:9" ht="35.1" customHeight="1" x14ac:dyDescent="0.25">
      <c r="B31" s="62" t="str">
        <f>IF('KÜNYE - 1'!C31="","",'KÜNYE - 1'!C31)</f>
        <v/>
      </c>
      <c r="C31" s="68" t="str">
        <f>IF('KÜNYE - 1'!D31="","",'KÜNYE - 1'!D31)</f>
        <v/>
      </c>
      <c r="D31" s="248"/>
      <c r="E31" s="101"/>
      <c r="F31" s="65"/>
      <c r="G31" s="71"/>
      <c r="H31" s="379"/>
      <c r="I31" s="380"/>
    </row>
    <row r="32" spans="2:9" ht="35.1" customHeight="1" x14ac:dyDescent="0.25">
      <c r="B32" s="62" t="str">
        <f>IF('KÜNYE - 1'!C32="","",'KÜNYE - 1'!C32)</f>
        <v/>
      </c>
      <c r="C32" s="68" t="str">
        <f>IF('KÜNYE - 1'!D32="","",'KÜNYE - 1'!D32)</f>
        <v/>
      </c>
      <c r="D32" s="248"/>
      <c r="E32" s="101"/>
      <c r="F32" s="65"/>
      <c r="G32" s="71"/>
      <c r="H32" s="379"/>
      <c r="I32" s="380"/>
    </row>
    <row r="33" spans="1:9" ht="35.1" customHeight="1" x14ac:dyDescent="0.25">
      <c r="B33" s="62" t="str">
        <f>IF('KÜNYE - 1'!C33="","",'KÜNYE - 1'!C33)</f>
        <v/>
      </c>
      <c r="C33" s="68" t="str">
        <f>IF('KÜNYE - 1'!D33="","",'KÜNYE - 1'!D33)</f>
        <v/>
      </c>
      <c r="D33" s="248"/>
      <c r="E33" s="101"/>
      <c r="F33" s="65"/>
      <c r="G33" s="71"/>
      <c r="H33" s="379"/>
      <c r="I33" s="380"/>
    </row>
    <row r="34" spans="1:9" s="16" customFormat="1" ht="35.1" customHeight="1" x14ac:dyDescent="0.25">
      <c r="A34" s="43"/>
      <c r="B34" s="62" t="str">
        <f>IF('KÜNYE - 1'!C34="","",'KÜNYE - 1'!C34)</f>
        <v/>
      </c>
      <c r="C34" s="68" t="str">
        <f>IF('KÜNYE - 1'!D34="","",'KÜNYE - 1'!D34)</f>
        <v/>
      </c>
      <c r="D34" s="248"/>
      <c r="E34" s="101"/>
      <c r="F34" s="65"/>
      <c r="G34" s="71"/>
      <c r="H34" s="379"/>
      <c r="I34" s="380"/>
    </row>
    <row r="35" spans="1:9" s="16" customFormat="1" ht="35.1" customHeight="1" x14ac:dyDescent="0.25">
      <c r="A35" s="43"/>
      <c r="B35" s="62" t="str">
        <f>IF('KÜNYE - 1'!C35="","",'KÜNYE - 1'!C35)</f>
        <v/>
      </c>
      <c r="C35" s="68" t="str">
        <f>IF('KÜNYE - 1'!D35="","",'KÜNYE - 1'!D35)</f>
        <v/>
      </c>
      <c r="D35" s="248"/>
      <c r="E35" s="101"/>
      <c r="F35" s="65"/>
      <c r="G35" s="71"/>
      <c r="H35" s="379"/>
      <c r="I35" s="380"/>
    </row>
    <row r="36" spans="1:9" s="16" customFormat="1" ht="35.1" customHeight="1" x14ac:dyDescent="0.25">
      <c r="A36" s="43"/>
      <c r="B36" s="62" t="str">
        <f>IF('KÜNYE - 1'!C36="","",'KÜNYE - 1'!C36)</f>
        <v/>
      </c>
      <c r="C36" s="68" t="str">
        <f>IF('KÜNYE - 1'!D36="","",'KÜNYE - 1'!D36)</f>
        <v/>
      </c>
      <c r="D36" s="248"/>
      <c r="E36" s="101"/>
      <c r="F36" s="65"/>
      <c r="G36" s="71"/>
      <c r="H36" s="379"/>
      <c r="I36" s="380"/>
    </row>
    <row r="37" spans="1:9" s="16" customFormat="1" ht="35.1" customHeight="1" x14ac:dyDescent="0.25">
      <c r="A37" s="43"/>
      <c r="B37" s="62" t="str">
        <f>IF('KÜNYE - 1'!C37="","",'KÜNYE - 1'!C37)</f>
        <v/>
      </c>
      <c r="C37" s="68" t="str">
        <f>IF('KÜNYE - 1'!D37="","",'KÜNYE - 1'!D37)</f>
        <v/>
      </c>
      <c r="D37" s="248"/>
      <c r="E37" s="101"/>
      <c r="F37" s="65"/>
      <c r="G37" s="71"/>
      <c r="H37" s="379"/>
      <c r="I37" s="380"/>
    </row>
    <row r="38" spans="1:9" s="16" customFormat="1" ht="35.1" customHeight="1" x14ac:dyDescent="0.25">
      <c r="A38" s="43"/>
      <c r="B38" s="62" t="str">
        <f>IF('KÜNYE - 1'!C38="","",'KÜNYE - 1'!C38)</f>
        <v/>
      </c>
      <c r="C38" s="68" t="str">
        <f>IF('KÜNYE - 1'!D38="","",'KÜNYE - 1'!D38)</f>
        <v/>
      </c>
      <c r="D38" s="248"/>
      <c r="E38" s="101"/>
      <c r="F38" s="65"/>
      <c r="G38" s="71"/>
      <c r="H38" s="379"/>
      <c r="I38" s="380"/>
    </row>
    <row r="39" spans="1:9" s="16" customFormat="1" ht="35.1" customHeight="1" x14ac:dyDescent="0.25">
      <c r="A39" s="43"/>
      <c r="B39" s="62" t="str">
        <f>IF('KÜNYE - 1'!C39="","",'KÜNYE - 1'!C39)</f>
        <v/>
      </c>
      <c r="C39" s="68" t="str">
        <f>IF('KÜNYE - 1'!D39="","",'KÜNYE - 1'!D39)</f>
        <v/>
      </c>
      <c r="D39" s="248"/>
      <c r="E39" s="101"/>
      <c r="F39" s="65"/>
      <c r="G39" s="71"/>
      <c r="H39" s="379"/>
      <c r="I39" s="380"/>
    </row>
    <row r="40" spans="1:9" s="16" customFormat="1" ht="35.1" customHeight="1" x14ac:dyDescent="0.25">
      <c r="A40" s="43"/>
      <c r="B40" s="62" t="str">
        <f>IF('KÜNYE - 1'!C40="","",'KÜNYE - 1'!C40)</f>
        <v/>
      </c>
      <c r="C40" s="68" t="str">
        <f>IF('KÜNYE - 1'!D40="","",'KÜNYE - 1'!D40)</f>
        <v/>
      </c>
      <c r="D40" s="248"/>
      <c r="E40" s="101"/>
      <c r="F40" s="65"/>
      <c r="G40" s="71"/>
      <c r="H40" s="379"/>
      <c r="I40" s="380"/>
    </row>
    <row r="41" spans="1:9" s="16" customFormat="1" ht="35.1" customHeight="1" x14ac:dyDescent="0.25">
      <c r="A41" s="43"/>
      <c r="B41" s="62" t="str">
        <f>IF('KÜNYE - 1'!C41="","",'KÜNYE - 1'!C41)</f>
        <v/>
      </c>
      <c r="C41" s="68" t="str">
        <f>IF('KÜNYE - 1'!D41="","",'KÜNYE - 1'!D41)</f>
        <v/>
      </c>
      <c r="D41" s="248"/>
      <c r="E41" s="101"/>
      <c r="F41" s="65"/>
      <c r="G41" s="71"/>
      <c r="H41" s="379"/>
      <c r="I41" s="380"/>
    </row>
    <row r="42" spans="1:9" s="16" customFormat="1" ht="35.1" customHeight="1" x14ac:dyDescent="0.25">
      <c r="A42" s="43"/>
      <c r="B42" s="62" t="str">
        <f>IF('KÜNYE - 1'!C42="","",'KÜNYE - 1'!C42)</f>
        <v/>
      </c>
      <c r="C42" s="68" t="str">
        <f>IF('KÜNYE - 1'!D42="","",'KÜNYE - 1'!D42)</f>
        <v/>
      </c>
      <c r="D42" s="248"/>
      <c r="E42" s="101"/>
      <c r="F42" s="65"/>
      <c r="G42" s="71"/>
      <c r="H42" s="379"/>
      <c r="I42" s="380"/>
    </row>
    <row r="43" spans="1:9" s="16" customFormat="1" ht="35.1" customHeight="1" x14ac:dyDescent="0.25">
      <c r="A43" s="43"/>
      <c r="B43" s="62" t="str">
        <f>IF('KÜNYE - 1'!C43="","",'KÜNYE - 1'!C43)</f>
        <v/>
      </c>
      <c r="C43" s="68" t="str">
        <f>IF('KÜNYE - 1'!D43="","",'KÜNYE - 1'!D43)</f>
        <v/>
      </c>
      <c r="D43" s="248"/>
      <c r="E43" s="101"/>
      <c r="F43" s="65"/>
      <c r="G43" s="71"/>
      <c r="H43" s="379"/>
      <c r="I43" s="380"/>
    </row>
    <row r="44" spans="1:9" s="16" customFormat="1" ht="35.1" customHeight="1" x14ac:dyDescent="0.25">
      <c r="A44" s="43"/>
      <c r="B44" s="62" t="str">
        <f>IF('KÜNYE - 1'!C44="","",'KÜNYE - 1'!C44)</f>
        <v/>
      </c>
      <c r="C44" s="68" t="str">
        <f>IF('KÜNYE - 1'!D44="","",'KÜNYE - 1'!D44)</f>
        <v/>
      </c>
      <c r="D44" s="248"/>
      <c r="E44" s="101"/>
      <c r="F44" s="65"/>
      <c r="G44" s="71"/>
      <c r="H44" s="379"/>
      <c r="I44" s="380"/>
    </row>
    <row r="45" spans="1:9" s="16" customFormat="1" ht="35.1" customHeight="1" x14ac:dyDescent="0.25">
      <c r="A45" s="43"/>
      <c r="B45" s="62" t="str">
        <f>IF('KÜNYE - 1'!C45="","",'KÜNYE - 1'!C45)</f>
        <v/>
      </c>
      <c r="C45" s="68" t="str">
        <f>IF('KÜNYE - 1'!D45="","",'KÜNYE - 1'!D45)</f>
        <v/>
      </c>
      <c r="D45" s="248"/>
      <c r="E45" s="101"/>
      <c r="F45" s="65"/>
      <c r="G45" s="71"/>
      <c r="H45" s="379"/>
      <c r="I45" s="380"/>
    </row>
    <row r="46" spans="1:9" s="16" customFormat="1" ht="35.1" customHeight="1" x14ac:dyDescent="0.25">
      <c r="A46" s="43"/>
      <c r="B46" s="62" t="str">
        <f>IF('KÜNYE - 1'!C46="","",'KÜNYE - 1'!C46)</f>
        <v/>
      </c>
      <c r="C46" s="68" t="str">
        <f>IF('KÜNYE - 1'!D46="","",'KÜNYE - 1'!D46)</f>
        <v/>
      </c>
      <c r="D46" s="248"/>
      <c r="E46" s="101"/>
      <c r="F46" s="65"/>
      <c r="G46" s="71"/>
      <c r="H46" s="379"/>
      <c r="I46" s="380"/>
    </row>
    <row r="47" spans="1:9" s="16" customFormat="1" ht="35.1" customHeight="1" x14ac:dyDescent="0.25">
      <c r="A47" s="43"/>
      <c r="B47" s="62" t="str">
        <f>IF('KÜNYE - 1'!C47="","",'KÜNYE - 1'!C47)</f>
        <v/>
      </c>
      <c r="C47" s="68" t="str">
        <f>IF('KÜNYE - 1'!D47="","",'KÜNYE - 1'!D47)</f>
        <v/>
      </c>
      <c r="D47" s="248"/>
      <c r="E47" s="101"/>
      <c r="F47" s="65"/>
      <c r="G47" s="71"/>
      <c r="H47" s="379"/>
      <c r="I47" s="380"/>
    </row>
    <row r="48" spans="1:9" s="16" customFormat="1" ht="35.1" customHeight="1" x14ac:dyDescent="0.25">
      <c r="A48" s="43"/>
      <c r="B48" s="62" t="str">
        <f>IF('KÜNYE - 1'!C48="","",'KÜNYE - 1'!C48)</f>
        <v/>
      </c>
      <c r="C48" s="68" t="str">
        <f>IF('KÜNYE - 1'!D48="","",'KÜNYE - 1'!D48)</f>
        <v/>
      </c>
      <c r="D48" s="248"/>
      <c r="E48" s="101"/>
      <c r="F48" s="65"/>
      <c r="G48" s="71"/>
      <c r="H48" s="379"/>
      <c r="I48" s="380"/>
    </row>
    <row r="49" spans="1:9" s="16" customFormat="1" ht="35.1" customHeight="1" x14ac:dyDescent="0.25">
      <c r="A49" s="43"/>
      <c r="B49" s="62" t="str">
        <f>IF('KÜNYE - 1'!C49="","",'KÜNYE - 1'!C49)</f>
        <v/>
      </c>
      <c r="C49" s="68" t="str">
        <f>IF('KÜNYE - 1'!D49="","",'KÜNYE - 1'!D49)</f>
        <v/>
      </c>
      <c r="D49" s="248"/>
      <c r="E49" s="101"/>
      <c r="F49" s="65"/>
      <c r="G49" s="71"/>
      <c r="H49" s="379"/>
      <c r="I49" s="380"/>
    </row>
    <row r="50" spans="1:9" s="16" customFormat="1" ht="35.1" customHeight="1" x14ac:dyDescent="0.25">
      <c r="A50" s="43"/>
      <c r="B50" s="62" t="str">
        <f>IF('KÜNYE - 1'!C50="","",'KÜNYE - 1'!C50)</f>
        <v/>
      </c>
      <c r="C50" s="68" t="str">
        <f>IF('KÜNYE - 1'!D50="","",'KÜNYE - 1'!D50)</f>
        <v/>
      </c>
      <c r="D50" s="248"/>
      <c r="E50" s="101"/>
      <c r="F50" s="65"/>
      <c r="G50" s="71"/>
      <c r="H50" s="379"/>
      <c r="I50" s="380"/>
    </row>
    <row r="51" spans="1:9" s="16" customFormat="1" ht="35.1" customHeight="1" x14ac:dyDescent="0.25">
      <c r="A51" s="43"/>
      <c r="B51" s="62" t="str">
        <f>IF('KÜNYE - 1'!C51="","",'KÜNYE - 1'!C51)</f>
        <v/>
      </c>
      <c r="C51" s="68" t="str">
        <f>IF('KÜNYE - 1'!D51="","",'KÜNYE - 1'!D51)</f>
        <v/>
      </c>
      <c r="D51" s="248"/>
      <c r="E51" s="101"/>
      <c r="F51" s="65"/>
      <c r="G51" s="71"/>
      <c r="H51" s="379"/>
      <c r="I51" s="380"/>
    </row>
    <row r="52" spans="1:9" s="16" customFormat="1" ht="35.1" customHeight="1" x14ac:dyDescent="0.25">
      <c r="A52" s="43"/>
      <c r="B52" s="62" t="str">
        <f>IF('KÜNYE - 1'!C52="","",'KÜNYE - 1'!C52)</f>
        <v/>
      </c>
      <c r="C52" s="68" t="str">
        <f>IF('KÜNYE - 1'!D52="","",'KÜNYE - 1'!D52)</f>
        <v/>
      </c>
      <c r="D52" s="248"/>
      <c r="E52" s="101"/>
      <c r="F52" s="65"/>
      <c r="G52" s="71"/>
      <c r="H52" s="379"/>
      <c r="I52" s="380"/>
    </row>
    <row r="53" spans="1:9" s="16" customFormat="1" ht="35.1" customHeight="1" x14ac:dyDescent="0.25">
      <c r="A53" s="43"/>
      <c r="B53" s="62" t="str">
        <f>IF('KÜNYE - 1'!C53="","",'KÜNYE - 1'!C53)</f>
        <v/>
      </c>
      <c r="C53" s="68" t="str">
        <f>IF('KÜNYE - 1'!D53="","",'KÜNYE - 1'!D53)</f>
        <v/>
      </c>
      <c r="D53" s="248"/>
      <c r="E53" s="101"/>
      <c r="F53" s="65"/>
      <c r="G53" s="71"/>
      <c r="H53" s="379"/>
      <c r="I53" s="380"/>
    </row>
    <row r="54" spans="1:9" s="16" customFormat="1" ht="35.1" customHeight="1" x14ac:dyDescent="0.25">
      <c r="A54" s="43"/>
      <c r="B54" s="62" t="str">
        <f>IF('KÜNYE - 1'!C54="","",'KÜNYE - 1'!C54)</f>
        <v/>
      </c>
      <c r="C54" s="68" t="str">
        <f>IF('KÜNYE - 1'!D54="","",'KÜNYE - 1'!D54)</f>
        <v/>
      </c>
      <c r="D54" s="248"/>
      <c r="E54" s="101"/>
      <c r="F54" s="65"/>
      <c r="G54" s="71"/>
      <c r="H54" s="379"/>
      <c r="I54" s="380"/>
    </row>
    <row r="55" spans="1:9" s="16" customFormat="1" ht="35.1" customHeight="1" x14ac:dyDescent="0.25">
      <c r="A55" s="43"/>
      <c r="B55" s="62" t="str">
        <f>IF('KÜNYE - 1'!C55="","",'KÜNYE - 1'!C55)</f>
        <v/>
      </c>
      <c r="C55" s="68" t="str">
        <f>IF('KÜNYE - 1'!D55="","",'KÜNYE - 1'!D55)</f>
        <v/>
      </c>
      <c r="D55" s="248"/>
      <c r="E55" s="101"/>
      <c r="F55" s="65"/>
      <c r="G55" s="71"/>
      <c r="H55" s="379"/>
      <c r="I55" s="380"/>
    </row>
    <row r="56" spans="1:9" s="16" customFormat="1" ht="35.1" customHeight="1" x14ac:dyDescent="0.25">
      <c r="A56" s="43"/>
      <c r="B56" s="62" t="str">
        <f>IF('KÜNYE - 1'!C56="","",'KÜNYE - 1'!C56)</f>
        <v/>
      </c>
      <c r="C56" s="68" t="str">
        <f>IF('KÜNYE - 1'!D56="","",'KÜNYE - 1'!D56)</f>
        <v/>
      </c>
      <c r="D56" s="248"/>
      <c r="E56" s="101"/>
      <c r="F56" s="65"/>
      <c r="G56" s="71"/>
      <c r="H56" s="379"/>
      <c r="I56" s="380"/>
    </row>
    <row r="57" spans="1:9" s="16" customFormat="1" ht="35.1" customHeight="1" x14ac:dyDescent="0.25">
      <c r="A57" s="43"/>
      <c r="B57" s="62" t="str">
        <f>IF('KÜNYE - 1'!C57="","",'KÜNYE - 1'!C57)</f>
        <v/>
      </c>
      <c r="C57" s="68" t="str">
        <f>IF('KÜNYE - 1'!D57="","",'KÜNYE - 1'!D57)</f>
        <v/>
      </c>
      <c r="D57" s="248"/>
      <c r="E57" s="101"/>
      <c r="F57" s="65"/>
      <c r="G57" s="71"/>
      <c r="H57" s="379"/>
      <c r="I57" s="380"/>
    </row>
    <row r="58" spans="1:9" s="16" customFormat="1" ht="35.1" customHeight="1" x14ac:dyDescent="0.25">
      <c r="A58" s="43"/>
      <c r="B58" s="62" t="str">
        <f>IF('KÜNYE - 1'!C58="","",'KÜNYE - 1'!C58)</f>
        <v/>
      </c>
      <c r="C58" s="68" t="str">
        <f>IF('KÜNYE - 1'!D58="","",'KÜNYE - 1'!D58)</f>
        <v/>
      </c>
      <c r="D58" s="248"/>
      <c r="E58" s="101"/>
      <c r="F58" s="65"/>
      <c r="G58" s="71"/>
      <c r="H58" s="379"/>
      <c r="I58" s="380"/>
    </row>
    <row r="59" spans="1:9" s="16" customFormat="1" ht="35.1" customHeight="1" x14ac:dyDescent="0.25">
      <c r="A59" s="43"/>
      <c r="B59" s="62" t="str">
        <f>IF('KÜNYE - 1'!C59="","",'KÜNYE - 1'!C59)</f>
        <v/>
      </c>
      <c r="C59" s="68" t="str">
        <f>IF('KÜNYE - 1'!D59="","",'KÜNYE - 1'!D59)</f>
        <v/>
      </c>
      <c r="D59" s="248"/>
      <c r="E59" s="101"/>
      <c r="F59" s="65"/>
      <c r="G59" s="71"/>
      <c r="H59" s="379"/>
      <c r="I59" s="380"/>
    </row>
    <row r="60" spans="1:9" s="16" customFormat="1" ht="35.1" customHeight="1" x14ac:dyDescent="0.25">
      <c r="A60" s="43"/>
      <c r="B60" s="62" t="str">
        <f>IF('KÜNYE - 1'!C60="","",'KÜNYE - 1'!C60)</f>
        <v/>
      </c>
      <c r="C60" s="68" t="str">
        <f>IF('KÜNYE - 1'!D60="","",'KÜNYE - 1'!D60)</f>
        <v/>
      </c>
      <c r="D60" s="248"/>
      <c r="E60" s="101"/>
      <c r="F60" s="65"/>
      <c r="G60" s="71"/>
      <c r="H60" s="379"/>
      <c r="I60" s="380"/>
    </row>
    <row r="61" spans="1:9" s="16" customFormat="1" ht="35.1" customHeight="1" x14ac:dyDescent="0.25">
      <c r="A61" s="43"/>
      <c r="B61" s="62" t="str">
        <f>IF('KÜNYE - 1'!C61="","",'KÜNYE - 1'!C61)</f>
        <v/>
      </c>
      <c r="C61" s="68" t="str">
        <f>IF('KÜNYE - 1'!D61="","",'KÜNYE - 1'!D61)</f>
        <v/>
      </c>
      <c r="D61" s="248"/>
      <c r="E61" s="101"/>
      <c r="F61" s="65"/>
      <c r="G61" s="71"/>
      <c r="H61" s="379"/>
      <c r="I61" s="380"/>
    </row>
    <row r="62" spans="1:9" s="16" customFormat="1" ht="35.1" customHeight="1" x14ac:dyDescent="0.25">
      <c r="A62" s="43"/>
      <c r="B62" s="62" t="str">
        <f>IF('KÜNYE - 1'!C62="","",'KÜNYE - 1'!C62)</f>
        <v/>
      </c>
      <c r="C62" s="68" t="str">
        <f>IF('KÜNYE - 1'!D62="","",'KÜNYE - 1'!D62)</f>
        <v/>
      </c>
      <c r="D62" s="248"/>
      <c r="E62" s="101"/>
      <c r="F62" s="65"/>
      <c r="G62" s="71"/>
      <c r="H62" s="379"/>
      <c r="I62" s="380"/>
    </row>
    <row r="63" spans="1:9" s="16" customFormat="1" ht="35.1" customHeight="1" x14ac:dyDescent="0.25">
      <c r="A63" s="43"/>
      <c r="B63" s="62" t="str">
        <f>IF('KÜNYE - 1'!C63="","",'KÜNYE - 1'!C63)</f>
        <v/>
      </c>
      <c r="C63" s="68" t="str">
        <f>IF('KÜNYE - 1'!D63="","",'KÜNYE - 1'!D63)</f>
        <v/>
      </c>
      <c r="D63" s="248"/>
      <c r="E63" s="101"/>
      <c r="F63" s="65"/>
      <c r="G63" s="71"/>
      <c r="H63" s="379"/>
      <c r="I63" s="380"/>
    </row>
    <row r="64" spans="1:9" s="16" customFormat="1" ht="35.1" customHeight="1" x14ac:dyDescent="0.25">
      <c r="A64" s="43"/>
      <c r="B64" s="62" t="str">
        <f>IF('KÜNYE - 1'!C64="","",'KÜNYE - 1'!C64)</f>
        <v/>
      </c>
      <c r="C64" s="68" t="str">
        <f>IF('KÜNYE - 1'!D64="","",'KÜNYE - 1'!D64)</f>
        <v/>
      </c>
      <c r="D64" s="248"/>
      <c r="E64" s="101"/>
      <c r="F64" s="65"/>
      <c r="G64" s="71"/>
      <c r="H64" s="379"/>
      <c r="I64" s="380"/>
    </row>
    <row r="65" spans="1:9" s="16" customFormat="1" ht="35.1" customHeight="1" x14ac:dyDescent="0.25">
      <c r="A65" s="43"/>
      <c r="B65" s="62" t="str">
        <f>IF('KÜNYE - 1'!C65="","",'KÜNYE - 1'!C65)</f>
        <v/>
      </c>
      <c r="C65" s="68" t="str">
        <f>IF('KÜNYE - 1'!D65="","",'KÜNYE - 1'!D65)</f>
        <v/>
      </c>
      <c r="D65" s="248"/>
      <c r="E65" s="101"/>
      <c r="F65" s="65"/>
      <c r="G65" s="71"/>
      <c r="H65" s="379"/>
      <c r="I65" s="380"/>
    </row>
    <row r="66" spans="1:9" s="16" customFormat="1" ht="35.1" customHeight="1" x14ac:dyDescent="0.25">
      <c r="A66" s="43"/>
      <c r="B66" s="62" t="str">
        <f>IF('KÜNYE - 1'!C66="","",'KÜNYE - 1'!C66)</f>
        <v/>
      </c>
      <c r="C66" s="68" t="str">
        <f>IF('KÜNYE - 1'!D66="","",'KÜNYE - 1'!D66)</f>
        <v/>
      </c>
      <c r="D66" s="248"/>
      <c r="E66" s="101"/>
      <c r="F66" s="65"/>
      <c r="G66" s="71"/>
      <c r="H66" s="379"/>
      <c r="I66" s="380"/>
    </row>
    <row r="67" spans="1:9" s="16" customFormat="1" ht="35.1" customHeight="1" x14ac:dyDescent="0.25">
      <c r="A67" s="43"/>
      <c r="B67" s="62" t="str">
        <f>IF('KÜNYE - 1'!C67="","",'KÜNYE - 1'!C67)</f>
        <v/>
      </c>
      <c r="C67" s="68" t="str">
        <f>IF('KÜNYE - 1'!D67="","",'KÜNYE - 1'!D67)</f>
        <v/>
      </c>
      <c r="D67" s="248"/>
      <c r="E67" s="101"/>
      <c r="F67" s="65"/>
      <c r="G67" s="71"/>
      <c r="H67" s="379"/>
      <c r="I67" s="380"/>
    </row>
    <row r="68" spans="1:9" s="16" customFormat="1" ht="35.1" customHeight="1" x14ac:dyDescent="0.25">
      <c r="A68" s="43"/>
      <c r="B68" s="62" t="str">
        <f>IF('KÜNYE - 1'!C68="","",'KÜNYE - 1'!C68)</f>
        <v/>
      </c>
      <c r="C68" s="68" t="str">
        <f>IF('KÜNYE - 1'!D68="","",'KÜNYE - 1'!D68)</f>
        <v/>
      </c>
      <c r="D68" s="248"/>
      <c r="E68" s="101"/>
      <c r="F68" s="65"/>
      <c r="G68" s="71"/>
      <c r="H68" s="379"/>
      <c r="I68" s="380"/>
    </row>
    <row r="69" spans="1:9" s="16" customFormat="1" ht="35.1" customHeight="1" x14ac:dyDescent="0.25">
      <c r="A69" s="43"/>
      <c r="B69" s="62" t="str">
        <f>IF('KÜNYE - 1'!C69="","",'KÜNYE - 1'!C69)</f>
        <v/>
      </c>
      <c r="C69" s="68" t="str">
        <f>IF('KÜNYE - 1'!D69="","",'KÜNYE - 1'!D69)</f>
        <v/>
      </c>
      <c r="D69" s="248"/>
      <c r="E69" s="101"/>
      <c r="F69" s="65"/>
      <c r="G69" s="71"/>
      <c r="H69" s="379"/>
      <c r="I69" s="380"/>
    </row>
    <row r="70" spans="1:9" s="16" customFormat="1" ht="35.1" customHeight="1" x14ac:dyDescent="0.25">
      <c r="A70" s="43"/>
      <c r="B70" s="62" t="str">
        <f>IF('KÜNYE - 1'!C70="","",'KÜNYE - 1'!C70)</f>
        <v/>
      </c>
      <c r="C70" s="68" t="str">
        <f>IF('KÜNYE - 1'!D70="","",'KÜNYE - 1'!D70)</f>
        <v/>
      </c>
      <c r="D70" s="248"/>
      <c r="E70" s="101"/>
      <c r="F70" s="65"/>
      <c r="G70" s="71"/>
      <c r="H70" s="379"/>
      <c r="I70" s="380"/>
    </row>
    <row r="71" spans="1:9" s="16" customFormat="1" ht="35.1" customHeight="1" x14ac:dyDescent="0.25">
      <c r="A71" s="43"/>
      <c r="B71" s="62" t="str">
        <f>IF('KÜNYE - 1'!C71="","",'KÜNYE - 1'!C71)</f>
        <v/>
      </c>
      <c r="C71" s="68" t="str">
        <f>IF('KÜNYE - 1'!D71="","",'KÜNYE - 1'!D71)</f>
        <v/>
      </c>
      <c r="D71" s="248"/>
      <c r="E71" s="101"/>
      <c r="F71" s="65"/>
      <c r="G71" s="71"/>
      <c r="H71" s="379"/>
      <c r="I71" s="380"/>
    </row>
    <row r="72" spans="1:9" s="16" customFormat="1" ht="35.1" customHeight="1" x14ac:dyDescent="0.25">
      <c r="A72" s="43"/>
      <c r="B72" s="62" t="str">
        <f>IF('KÜNYE - 1'!C72="","",'KÜNYE - 1'!C72)</f>
        <v/>
      </c>
      <c r="C72" s="68" t="str">
        <f>IF('KÜNYE - 1'!D72="","",'KÜNYE - 1'!D72)</f>
        <v/>
      </c>
      <c r="D72" s="248"/>
      <c r="E72" s="101"/>
      <c r="F72" s="65"/>
      <c r="G72" s="71"/>
      <c r="H72" s="379"/>
      <c r="I72" s="380"/>
    </row>
    <row r="73" spans="1:9" s="16" customFormat="1" ht="35.1" customHeight="1" x14ac:dyDescent="0.25">
      <c r="A73" s="43"/>
      <c r="B73" s="62" t="str">
        <f>IF('KÜNYE - 1'!C73="","",'KÜNYE - 1'!C73)</f>
        <v/>
      </c>
      <c r="C73" s="68" t="str">
        <f>IF('KÜNYE - 1'!D73="","",'KÜNYE - 1'!D73)</f>
        <v/>
      </c>
      <c r="D73" s="248"/>
      <c r="E73" s="101"/>
      <c r="F73" s="65"/>
      <c r="G73" s="71"/>
      <c r="H73" s="379"/>
      <c r="I73" s="380"/>
    </row>
    <row r="74" spans="1:9" s="16" customFormat="1" ht="35.1" customHeight="1" x14ac:dyDescent="0.25">
      <c r="A74" s="43"/>
      <c r="B74" s="62" t="str">
        <f>IF('KÜNYE - 1'!C74="","",'KÜNYE - 1'!C74)</f>
        <v/>
      </c>
      <c r="C74" s="68" t="str">
        <f>IF('KÜNYE - 1'!D74="","",'KÜNYE - 1'!D74)</f>
        <v/>
      </c>
      <c r="D74" s="248"/>
      <c r="E74" s="101"/>
      <c r="F74" s="65"/>
      <c r="G74" s="71"/>
      <c r="H74" s="379"/>
      <c r="I74" s="380"/>
    </row>
    <row r="75" spans="1:9" s="16" customFormat="1" ht="35.1" customHeight="1" x14ac:dyDescent="0.25">
      <c r="A75" s="43"/>
      <c r="B75" s="62" t="str">
        <f>IF('KÜNYE - 1'!C75="","",'KÜNYE - 1'!C75)</f>
        <v/>
      </c>
      <c r="C75" s="68" t="str">
        <f>IF('KÜNYE - 1'!D75="","",'KÜNYE - 1'!D75)</f>
        <v/>
      </c>
      <c r="D75" s="248"/>
      <c r="E75" s="101"/>
      <c r="F75" s="65"/>
      <c r="G75" s="71"/>
      <c r="H75" s="379"/>
      <c r="I75" s="380"/>
    </row>
    <row r="76" spans="1:9" s="16" customFormat="1" ht="35.1" customHeight="1" x14ac:dyDescent="0.25">
      <c r="A76" s="43"/>
      <c r="B76" s="62" t="str">
        <f>IF('KÜNYE - 1'!C76="","",'KÜNYE - 1'!C76)</f>
        <v/>
      </c>
      <c r="C76" s="68" t="str">
        <f>IF('KÜNYE - 1'!D76="","",'KÜNYE - 1'!D76)</f>
        <v/>
      </c>
      <c r="D76" s="248"/>
      <c r="E76" s="101"/>
      <c r="F76" s="65"/>
      <c r="G76" s="71"/>
      <c r="H76" s="379"/>
      <c r="I76" s="380"/>
    </row>
    <row r="77" spans="1:9" s="16" customFormat="1" ht="35.1" customHeight="1" x14ac:dyDescent="0.25">
      <c r="A77" s="43"/>
      <c r="B77" s="62" t="str">
        <f>IF('KÜNYE - 1'!C77="","",'KÜNYE - 1'!C77)</f>
        <v/>
      </c>
      <c r="C77" s="68" t="str">
        <f>IF('KÜNYE - 1'!D77="","",'KÜNYE - 1'!D77)</f>
        <v/>
      </c>
      <c r="D77" s="248"/>
      <c r="E77" s="101"/>
      <c r="F77" s="65"/>
      <c r="G77" s="71"/>
      <c r="H77" s="379"/>
      <c r="I77" s="380"/>
    </row>
    <row r="78" spans="1:9" s="16" customFormat="1" ht="35.1" customHeight="1" x14ac:dyDescent="0.25">
      <c r="A78" s="43"/>
      <c r="B78" s="62" t="str">
        <f>IF('KÜNYE - 1'!C78="","",'KÜNYE - 1'!C78)</f>
        <v/>
      </c>
      <c r="C78" s="68" t="str">
        <f>IF('KÜNYE - 1'!D78="","",'KÜNYE - 1'!D78)</f>
        <v/>
      </c>
      <c r="D78" s="248"/>
      <c r="E78" s="101"/>
      <c r="F78" s="65"/>
      <c r="G78" s="71"/>
      <c r="H78" s="379"/>
      <c r="I78" s="380"/>
    </row>
    <row r="79" spans="1:9" s="16" customFormat="1" ht="35.1" customHeight="1" x14ac:dyDescent="0.25">
      <c r="A79" s="43"/>
      <c r="B79" s="62" t="str">
        <f>IF('KÜNYE - 1'!C79="","",'KÜNYE - 1'!C79)</f>
        <v/>
      </c>
      <c r="C79" s="68" t="str">
        <f>IF('KÜNYE - 1'!D79="","",'KÜNYE - 1'!D79)</f>
        <v/>
      </c>
      <c r="D79" s="248"/>
      <c r="E79" s="101"/>
      <c r="F79" s="65"/>
      <c r="G79" s="71"/>
      <c r="H79" s="379"/>
      <c r="I79" s="380"/>
    </row>
    <row r="80" spans="1:9" s="16" customFormat="1" ht="35.1" customHeight="1" x14ac:dyDescent="0.25">
      <c r="A80" s="43"/>
      <c r="B80" s="62" t="str">
        <f>IF('KÜNYE - 1'!C80="","",'KÜNYE - 1'!C80)</f>
        <v/>
      </c>
      <c r="C80" s="68" t="str">
        <f>IF('KÜNYE - 1'!D80="","",'KÜNYE - 1'!D80)</f>
        <v/>
      </c>
      <c r="D80" s="248"/>
      <c r="E80" s="101"/>
      <c r="F80" s="65"/>
      <c r="G80" s="71"/>
      <c r="H80" s="379"/>
      <c r="I80" s="380"/>
    </row>
    <row r="81" spans="1:9" s="16" customFormat="1" ht="35.1" customHeight="1" x14ac:dyDescent="0.25">
      <c r="A81" s="43"/>
      <c r="B81" s="62" t="str">
        <f>IF('KÜNYE - 1'!C81="","",'KÜNYE - 1'!C81)</f>
        <v/>
      </c>
      <c r="C81" s="68" t="str">
        <f>IF('KÜNYE - 1'!D81="","",'KÜNYE - 1'!D81)</f>
        <v/>
      </c>
      <c r="D81" s="248"/>
      <c r="E81" s="101"/>
      <c r="F81" s="65"/>
      <c r="G81" s="71"/>
      <c r="H81" s="379"/>
      <c r="I81" s="380"/>
    </row>
    <row r="82" spans="1:9" s="16" customFormat="1" ht="35.1" customHeight="1" x14ac:dyDescent="0.25">
      <c r="A82" s="43"/>
      <c r="B82" s="62" t="str">
        <f>IF('KÜNYE - 1'!C82="","",'KÜNYE - 1'!C82)</f>
        <v/>
      </c>
      <c r="C82" s="68" t="str">
        <f>IF('KÜNYE - 1'!D82="","",'KÜNYE - 1'!D82)</f>
        <v/>
      </c>
      <c r="D82" s="248"/>
      <c r="E82" s="101"/>
      <c r="F82" s="65"/>
      <c r="G82" s="71"/>
      <c r="H82" s="379"/>
      <c r="I82" s="380"/>
    </row>
    <row r="83" spans="1:9" s="16" customFormat="1" ht="35.1" customHeight="1" x14ac:dyDescent="0.25">
      <c r="A83" s="43"/>
      <c r="B83" s="62" t="str">
        <f>IF('KÜNYE - 1'!C83="","",'KÜNYE - 1'!C83)</f>
        <v/>
      </c>
      <c r="C83" s="68" t="str">
        <f>IF('KÜNYE - 1'!D83="","",'KÜNYE - 1'!D83)</f>
        <v/>
      </c>
      <c r="D83" s="248"/>
      <c r="E83" s="101"/>
      <c r="F83" s="65"/>
      <c r="G83" s="71"/>
      <c r="H83" s="379"/>
      <c r="I83" s="380"/>
    </row>
    <row r="84" spans="1:9" s="16" customFormat="1" ht="35.1" customHeight="1" x14ac:dyDescent="0.25">
      <c r="A84" s="43"/>
      <c r="B84" s="62" t="str">
        <f>IF('KÜNYE - 1'!C84="","",'KÜNYE - 1'!C84)</f>
        <v/>
      </c>
      <c r="C84" s="68" t="str">
        <f>IF('KÜNYE - 1'!D84="","",'KÜNYE - 1'!D84)</f>
        <v/>
      </c>
      <c r="D84" s="248"/>
      <c r="E84" s="101"/>
      <c r="F84" s="65"/>
      <c r="G84" s="71"/>
      <c r="H84" s="379"/>
      <c r="I84" s="380"/>
    </row>
    <row r="85" spans="1:9" s="16" customFormat="1" ht="35.1" customHeight="1" x14ac:dyDescent="0.25">
      <c r="A85" s="43"/>
      <c r="B85" s="62" t="str">
        <f>IF('KÜNYE - 1'!C85="","",'KÜNYE - 1'!C85)</f>
        <v/>
      </c>
      <c r="C85" s="68" t="str">
        <f>IF('KÜNYE - 1'!D85="","",'KÜNYE - 1'!D85)</f>
        <v/>
      </c>
      <c r="D85" s="248"/>
      <c r="E85" s="101"/>
      <c r="F85" s="65"/>
      <c r="G85" s="71"/>
      <c r="H85" s="379"/>
      <c r="I85" s="380"/>
    </row>
    <row r="86" spans="1:9" s="16" customFormat="1" ht="35.1" customHeight="1" x14ac:dyDescent="0.25">
      <c r="A86" s="43"/>
      <c r="B86" s="62" t="str">
        <f>IF('KÜNYE - 1'!C86="","",'KÜNYE - 1'!C86)</f>
        <v/>
      </c>
      <c r="C86" s="68" t="str">
        <f>IF('KÜNYE - 1'!D86="","",'KÜNYE - 1'!D86)</f>
        <v/>
      </c>
      <c r="D86" s="248"/>
      <c r="E86" s="101"/>
      <c r="F86" s="65"/>
      <c r="G86" s="71"/>
      <c r="H86" s="379"/>
      <c r="I86" s="380"/>
    </row>
    <row r="87" spans="1:9" s="16" customFormat="1" ht="35.1" customHeight="1" x14ac:dyDescent="0.25">
      <c r="A87" s="43"/>
      <c r="B87" s="62" t="str">
        <f>IF('KÜNYE - 1'!C87="","",'KÜNYE - 1'!C87)</f>
        <v/>
      </c>
      <c r="C87" s="68" t="str">
        <f>IF('KÜNYE - 1'!D87="","",'KÜNYE - 1'!D87)</f>
        <v/>
      </c>
      <c r="D87" s="248"/>
      <c r="E87" s="101"/>
      <c r="F87" s="65"/>
      <c r="G87" s="71"/>
      <c r="H87" s="379"/>
      <c r="I87" s="380"/>
    </row>
    <row r="88" spans="1:9" s="16" customFormat="1" ht="35.1" customHeight="1" x14ac:dyDescent="0.25">
      <c r="A88" s="43"/>
      <c r="B88" s="62" t="str">
        <f>IF('KÜNYE - 1'!C88="","",'KÜNYE - 1'!C88)</f>
        <v/>
      </c>
      <c r="C88" s="68" t="str">
        <f>IF('KÜNYE - 1'!D88="","",'KÜNYE - 1'!D88)</f>
        <v/>
      </c>
      <c r="D88" s="248"/>
      <c r="E88" s="101"/>
      <c r="F88" s="65"/>
      <c r="G88" s="71"/>
      <c r="H88" s="379"/>
      <c r="I88" s="380"/>
    </row>
    <row r="89" spans="1:9" s="16" customFormat="1" ht="35.1" customHeight="1" x14ac:dyDescent="0.25">
      <c r="A89" s="43"/>
      <c r="B89" s="62" t="str">
        <f>IF('KÜNYE - 1'!C89="","",'KÜNYE - 1'!C89)</f>
        <v/>
      </c>
      <c r="C89" s="68" t="str">
        <f>IF('KÜNYE - 1'!D89="","",'KÜNYE - 1'!D89)</f>
        <v/>
      </c>
      <c r="D89" s="248"/>
      <c r="E89" s="101"/>
      <c r="F89" s="65"/>
      <c r="G89" s="71"/>
      <c r="H89" s="379"/>
      <c r="I89" s="380"/>
    </row>
    <row r="90" spans="1:9" s="16" customFormat="1" ht="35.1" customHeight="1" x14ac:dyDescent="0.25">
      <c r="A90" s="43"/>
      <c r="B90" s="62" t="str">
        <f>IF('KÜNYE - 1'!C90="","",'KÜNYE - 1'!C90)</f>
        <v/>
      </c>
      <c r="C90" s="68" t="str">
        <f>IF('KÜNYE - 1'!D90="","",'KÜNYE - 1'!D90)</f>
        <v/>
      </c>
      <c r="D90" s="248"/>
      <c r="E90" s="101"/>
      <c r="F90" s="65"/>
      <c r="G90" s="71"/>
      <c r="H90" s="379"/>
      <c r="I90" s="380"/>
    </row>
    <row r="91" spans="1:9" s="16" customFormat="1" ht="35.1" customHeight="1" x14ac:dyDescent="0.25">
      <c r="A91" s="43"/>
      <c r="B91" s="62" t="str">
        <f>IF('KÜNYE - 1'!C91="","",'KÜNYE - 1'!C91)</f>
        <v/>
      </c>
      <c r="C91" s="68" t="str">
        <f>IF('KÜNYE - 1'!D91="","",'KÜNYE - 1'!D91)</f>
        <v/>
      </c>
      <c r="D91" s="248"/>
      <c r="E91" s="101"/>
      <c r="F91" s="65"/>
      <c r="G91" s="71"/>
      <c r="H91" s="379"/>
      <c r="I91" s="380"/>
    </row>
    <row r="92" spans="1:9" s="16" customFormat="1" ht="35.1" customHeight="1" x14ac:dyDescent="0.25">
      <c r="A92" s="43"/>
      <c r="B92" s="62" t="str">
        <f>IF('KÜNYE - 1'!C92="","",'KÜNYE - 1'!C92)</f>
        <v/>
      </c>
      <c r="C92" s="68" t="str">
        <f>IF('KÜNYE - 1'!D92="","",'KÜNYE - 1'!D92)</f>
        <v/>
      </c>
      <c r="D92" s="248"/>
      <c r="E92" s="101"/>
      <c r="F92" s="65"/>
      <c r="G92" s="71"/>
      <c r="H92" s="379"/>
      <c r="I92" s="380"/>
    </row>
    <row r="93" spans="1:9" s="16" customFormat="1" ht="35.1" customHeight="1" x14ac:dyDescent="0.25">
      <c r="A93" s="43"/>
      <c r="B93" s="62" t="str">
        <f>IF('KÜNYE - 1'!C93="","",'KÜNYE - 1'!C93)</f>
        <v/>
      </c>
      <c r="C93" s="68" t="str">
        <f>IF('KÜNYE - 1'!D93="","",'KÜNYE - 1'!D93)</f>
        <v/>
      </c>
      <c r="D93" s="248"/>
      <c r="E93" s="101"/>
      <c r="F93" s="65"/>
      <c r="G93" s="71"/>
      <c r="H93" s="379"/>
      <c r="I93" s="380"/>
    </row>
    <row r="94" spans="1:9" s="16" customFormat="1" ht="35.1" customHeight="1" x14ac:dyDescent="0.25">
      <c r="A94" s="43"/>
      <c r="B94" s="62" t="str">
        <f>IF('KÜNYE - 1'!C94="","",'KÜNYE - 1'!C94)</f>
        <v/>
      </c>
      <c r="C94" s="68" t="str">
        <f>IF('KÜNYE - 1'!D94="","",'KÜNYE - 1'!D94)</f>
        <v/>
      </c>
      <c r="D94" s="248"/>
      <c r="E94" s="101"/>
      <c r="F94" s="65"/>
      <c r="G94" s="71"/>
      <c r="H94" s="379"/>
      <c r="I94" s="380"/>
    </row>
    <row r="95" spans="1:9" s="16" customFormat="1" ht="35.1" customHeight="1" x14ac:dyDescent="0.25">
      <c r="A95" s="43"/>
      <c r="B95" s="62" t="str">
        <f>IF('KÜNYE - 1'!C95="","",'KÜNYE - 1'!C95)</f>
        <v/>
      </c>
      <c r="C95" s="68" t="str">
        <f>IF('KÜNYE - 1'!D95="","",'KÜNYE - 1'!D95)</f>
        <v/>
      </c>
      <c r="D95" s="248"/>
      <c r="E95" s="101"/>
      <c r="F95" s="65"/>
      <c r="G95" s="71"/>
      <c r="H95" s="379"/>
      <c r="I95" s="380"/>
    </row>
    <row r="96" spans="1:9" s="16" customFormat="1" ht="35.1" customHeight="1" x14ac:dyDescent="0.25">
      <c r="A96" s="43"/>
      <c r="B96" s="62" t="str">
        <f>IF('KÜNYE - 1'!C96="","",'KÜNYE - 1'!C96)</f>
        <v/>
      </c>
      <c r="C96" s="68" t="str">
        <f>IF('KÜNYE - 1'!D96="","",'KÜNYE - 1'!D96)</f>
        <v/>
      </c>
      <c r="D96" s="248"/>
      <c r="E96" s="101"/>
      <c r="F96" s="65"/>
      <c r="G96" s="71"/>
      <c r="H96" s="379"/>
      <c r="I96" s="380"/>
    </row>
    <row r="97" spans="1:9" s="16" customFormat="1" ht="35.1" customHeight="1" x14ac:dyDescent="0.25">
      <c r="A97" s="43"/>
      <c r="B97" s="62" t="str">
        <f>IF('KÜNYE - 1'!C97="","",'KÜNYE - 1'!C97)</f>
        <v/>
      </c>
      <c r="C97" s="68" t="str">
        <f>IF('KÜNYE - 1'!D97="","",'KÜNYE - 1'!D97)</f>
        <v/>
      </c>
      <c r="D97" s="248"/>
      <c r="E97" s="101"/>
      <c r="F97" s="65"/>
      <c r="G97" s="71"/>
      <c r="H97" s="379"/>
      <c r="I97" s="380"/>
    </row>
    <row r="98" spans="1:9" s="16" customFormat="1" ht="35.1" customHeight="1" x14ac:dyDescent="0.25">
      <c r="A98" s="43"/>
      <c r="B98" s="62" t="str">
        <f>IF('KÜNYE - 1'!C98="","",'KÜNYE - 1'!C98)</f>
        <v/>
      </c>
      <c r="C98" s="68" t="str">
        <f>IF('KÜNYE - 1'!D98="","",'KÜNYE - 1'!D98)</f>
        <v/>
      </c>
      <c r="D98" s="248"/>
      <c r="E98" s="101"/>
      <c r="F98" s="65"/>
      <c r="G98" s="71"/>
      <c r="H98" s="379"/>
      <c r="I98" s="380"/>
    </row>
    <row r="99" spans="1:9" s="16" customFormat="1" ht="35.1" customHeight="1" x14ac:dyDescent="0.25">
      <c r="A99" s="43"/>
      <c r="B99" s="62" t="str">
        <f>IF('KÜNYE - 1'!C99="","",'KÜNYE - 1'!C99)</f>
        <v/>
      </c>
      <c r="C99" s="68" t="str">
        <f>IF('KÜNYE - 1'!D99="","",'KÜNYE - 1'!D99)</f>
        <v/>
      </c>
      <c r="D99" s="248"/>
      <c r="E99" s="101"/>
      <c r="F99" s="65"/>
      <c r="G99" s="71"/>
      <c r="H99" s="379"/>
      <c r="I99" s="380"/>
    </row>
    <row r="100" spans="1:9" s="16" customFormat="1" ht="35.1" customHeight="1" x14ac:dyDescent="0.25">
      <c r="A100" s="43"/>
      <c r="B100" s="62" t="str">
        <f>IF('KÜNYE - 1'!C100="","",'KÜNYE - 1'!C100)</f>
        <v/>
      </c>
      <c r="C100" s="68" t="str">
        <f>IF('KÜNYE - 1'!D100="","",'KÜNYE - 1'!D100)</f>
        <v/>
      </c>
      <c r="D100" s="248"/>
      <c r="E100" s="101"/>
      <c r="F100" s="65"/>
      <c r="G100" s="71"/>
      <c r="H100" s="379"/>
      <c r="I100" s="380"/>
    </row>
    <row r="101" spans="1:9" s="16" customFormat="1" ht="35.1" customHeight="1" x14ac:dyDescent="0.25">
      <c r="A101" s="43"/>
      <c r="B101" s="62" t="str">
        <f>IF('KÜNYE - 1'!C101="","",'KÜNYE - 1'!C101)</f>
        <v/>
      </c>
      <c r="C101" s="68" t="str">
        <f>IF('KÜNYE - 1'!D101="","",'KÜNYE - 1'!D101)</f>
        <v/>
      </c>
      <c r="D101" s="248"/>
      <c r="E101" s="101"/>
      <c r="F101" s="65"/>
      <c r="G101" s="71"/>
      <c r="H101" s="379"/>
      <c r="I101" s="380"/>
    </row>
    <row r="102" spans="1:9" s="16" customFormat="1" ht="35.1" customHeight="1" thickBot="1" x14ac:dyDescent="0.3">
      <c r="A102" s="43"/>
      <c r="B102" s="63" t="str">
        <f>IF('KÜNYE - 1'!C102="","",'KÜNYE - 1'!C102)</f>
        <v/>
      </c>
      <c r="C102" s="69" t="str">
        <f>IF('KÜNYE - 1'!D102="","",'KÜNYE - 1'!D102)</f>
        <v/>
      </c>
      <c r="D102" s="249"/>
      <c r="E102" s="250"/>
      <c r="F102" s="66"/>
      <c r="G102" s="72"/>
      <c r="H102" s="381"/>
      <c r="I102" s="382"/>
    </row>
    <row r="103" spans="1:9" s="45" customFormat="1" ht="24.95" customHeight="1" thickTop="1" x14ac:dyDescent="0.25">
      <c r="B103" s="43"/>
      <c r="C103" s="17"/>
      <c r="D103" s="44"/>
      <c r="E103" s="44"/>
      <c r="F103" s="47"/>
      <c r="G103" s="46"/>
      <c r="H103" s="48"/>
      <c r="I103" s="48"/>
    </row>
    <row r="104" spans="1:9" s="45" customFormat="1" ht="24.95" customHeight="1" x14ac:dyDescent="0.25">
      <c r="B104" s="43"/>
      <c r="C104" s="17"/>
      <c r="D104" s="44"/>
      <c r="E104" s="44"/>
      <c r="F104" s="47"/>
      <c r="G104" s="46"/>
      <c r="H104" s="48"/>
      <c r="I104" s="48"/>
    </row>
    <row r="105" spans="1:9" s="45" customFormat="1" ht="24.95" customHeight="1" x14ac:dyDescent="0.25">
      <c r="B105" s="43"/>
      <c r="C105" s="17"/>
      <c r="D105" s="44"/>
      <c r="E105" s="44"/>
      <c r="F105" s="47"/>
      <c r="G105" s="46"/>
      <c r="H105" s="48"/>
      <c r="I105" s="48"/>
    </row>
    <row r="106" spans="1:9" s="45" customFormat="1" ht="24.95" customHeight="1" x14ac:dyDescent="0.25">
      <c r="B106" s="43"/>
      <c r="C106" s="17"/>
      <c r="D106" s="44"/>
      <c r="E106" s="44"/>
      <c r="F106" s="47"/>
      <c r="G106" s="46"/>
      <c r="H106" s="48"/>
      <c r="I106" s="48"/>
    </row>
  </sheetData>
  <sheetProtection algorithmName="SHA-512" hashValue="AkvY1Gr5VtihNw7ZCXSpHbOXKLKJYkdjCKNz6ttX/+fNECHpOyFAFwgo6IjTcYcQdB0LKQIODAERQApFztz9ow==" saltValue="rEQiKU8MFSWBKLC3CIe9Zg==" spinCount="100000" sheet="1" formatCells="0" formatColumns="0" formatRows="0" selectLockedCells="1"/>
  <customSheetViews>
    <customSheetView guid="{1594E04C-04BF-4DD4-AFBB-2BFE2532C2F2}" scale="70" showPageBreaks="1" printArea="1" hiddenRows="1" view="pageBreakPreview">
      <selection activeCell="G14" sqref="G14:H14"/>
      <pageMargins left="0.41" right="0.37" top="0.75" bottom="0.75" header="0.3" footer="0.3"/>
      <pageSetup paperSize="9" scale="62" orientation="landscape" r:id="rId1"/>
    </customSheetView>
  </customSheetViews>
  <mergeCells count="102">
    <mergeCell ref="B1:H1"/>
    <mergeCell ref="H2:I2"/>
    <mergeCell ref="H3:I3"/>
    <mergeCell ref="H4:I4"/>
    <mergeCell ref="H5:I5"/>
    <mergeCell ref="H31:I31"/>
    <mergeCell ref="H32:I32"/>
    <mergeCell ref="H6:I6"/>
    <mergeCell ref="H7:I7"/>
    <mergeCell ref="H20:I20"/>
    <mergeCell ref="H21:I21"/>
    <mergeCell ref="H22:I22"/>
    <mergeCell ref="H23:I23"/>
    <mergeCell ref="H24:I24"/>
    <mergeCell ref="H30:I30"/>
    <mergeCell ref="H25:I25"/>
    <mergeCell ref="H26:I26"/>
    <mergeCell ref="H27:I27"/>
    <mergeCell ref="H28:I28"/>
    <mergeCell ref="H29:I29"/>
    <mergeCell ref="H8:I8"/>
    <mergeCell ref="H19:I19"/>
    <mergeCell ref="H14:I14"/>
    <mergeCell ref="H15:I15"/>
    <mergeCell ref="H16:I16"/>
    <mergeCell ref="H17:I17"/>
    <mergeCell ref="H18:I18"/>
    <mergeCell ref="H9:I9"/>
    <mergeCell ref="H10:I10"/>
    <mergeCell ref="H11:I11"/>
    <mergeCell ref="H12:I12"/>
    <mergeCell ref="H13:I13"/>
    <mergeCell ref="H38:I38"/>
    <mergeCell ref="H39:I39"/>
    <mergeCell ref="H40:I40"/>
    <mergeCell ref="H41:I41"/>
    <mergeCell ref="H42:I42"/>
    <mergeCell ref="H33:I33"/>
    <mergeCell ref="H34:I34"/>
    <mergeCell ref="H35:I35"/>
    <mergeCell ref="H36:I36"/>
    <mergeCell ref="H37:I37"/>
    <mergeCell ref="H98:I98"/>
    <mergeCell ref="H99:I99"/>
    <mergeCell ref="H100:I100"/>
    <mergeCell ref="H101:I101"/>
    <mergeCell ref="H102:I102"/>
    <mergeCell ref="H43:I43"/>
    <mergeCell ref="H44:I44"/>
    <mergeCell ref="H45:I45"/>
    <mergeCell ref="H46:I46"/>
    <mergeCell ref="H47:I47"/>
    <mergeCell ref="H53:I53"/>
    <mergeCell ref="H54:I54"/>
    <mergeCell ref="H55:I55"/>
    <mergeCell ref="H56:I56"/>
    <mergeCell ref="H57:I57"/>
    <mergeCell ref="H48:I48"/>
    <mergeCell ref="H49:I49"/>
    <mergeCell ref="H50:I50"/>
    <mergeCell ref="H51:I51"/>
    <mergeCell ref="H52:I52"/>
    <mergeCell ref="H63:I63"/>
    <mergeCell ref="H64:I64"/>
    <mergeCell ref="H65:I65"/>
    <mergeCell ref="H66:I66"/>
    <mergeCell ref="H67:I67"/>
    <mergeCell ref="H58:I58"/>
    <mergeCell ref="H59:I59"/>
    <mergeCell ref="H60:I60"/>
    <mergeCell ref="H61:I61"/>
    <mergeCell ref="H62:I62"/>
    <mergeCell ref="H73:I73"/>
    <mergeCell ref="H74:I74"/>
    <mergeCell ref="H75:I75"/>
    <mergeCell ref="H76:I76"/>
    <mergeCell ref="H77:I77"/>
    <mergeCell ref="H68:I68"/>
    <mergeCell ref="H69:I69"/>
    <mergeCell ref="H70:I70"/>
    <mergeCell ref="H71:I71"/>
    <mergeCell ref="H72:I72"/>
    <mergeCell ref="H83:I83"/>
    <mergeCell ref="H84:I84"/>
    <mergeCell ref="H85:I85"/>
    <mergeCell ref="H86:I86"/>
    <mergeCell ref="H87:I87"/>
    <mergeCell ref="H78:I78"/>
    <mergeCell ref="H79:I79"/>
    <mergeCell ref="H80:I80"/>
    <mergeCell ref="H81:I81"/>
    <mergeCell ref="H82:I82"/>
    <mergeCell ref="H93:I93"/>
    <mergeCell ref="H94:I94"/>
    <mergeCell ref="H95:I95"/>
    <mergeCell ref="H96:I96"/>
    <mergeCell ref="H97:I97"/>
    <mergeCell ref="H88:I88"/>
    <mergeCell ref="H89:I89"/>
    <mergeCell ref="H90:I90"/>
    <mergeCell ref="H91:I91"/>
    <mergeCell ref="H92:I92"/>
  </mergeCells>
  <dataValidations count="1">
    <dataValidation allowBlank="1" showInputMessage="1" showErrorMessage="1" promptTitle="Proje Adı" prompt="Giriniz" sqref="C3:C102"/>
  </dataValidations>
  <pageMargins left="0.41" right="0.37" top="0.75" bottom="0.75" header="0.3" footer="0.3"/>
  <pageSetup paperSize="9" scale="61" orientation="landscape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GnlVeri!$I$29:$I$36</xm:f>
          </x14:formula1>
          <xm:sqref>D3:D102</xm:sqref>
        </x14:dataValidation>
        <x14:dataValidation type="list" allowBlank="1" showInputMessage="1" showErrorMessage="1" promptTitle="Dönem" prompt="Giriniz">
          <x14:formula1>
            <xm:f>GnlVeri!$M$2:$M$6</xm:f>
          </x14:formula1>
          <xm:sqref>E3:E102</xm:sqref>
        </x14:dataValidation>
        <x14:dataValidation type="list" allowBlank="1" showInputMessage="1" showErrorMessage="1" promptTitle="Karakteristik" prompt="Giriniz">
          <x14:formula1>
            <xm:f>GnlVeri!$N$2:$N$31</xm:f>
          </x14:formula1>
          <xm:sqref>F3:F102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2"/>
  <dimension ref="A1:I103"/>
  <sheetViews>
    <sheetView view="pageBreakPreview" zoomScale="70" zoomScaleNormal="100" zoomScaleSheetLayoutView="70" workbookViewId="0">
      <pane ySplit="2" topLeftCell="A3" activePane="bottomLeft" state="frozen"/>
      <selection pane="bottomLeft" activeCell="E8" sqref="E8"/>
    </sheetView>
  </sheetViews>
  <sheetFormatPr defaultRowHeight="24.95" customHeight="1" x14ac:dyDescent="0.25"/>
  <cols>
    <col min="1" max="1" width="18.7109375" style="75" customWidth="1"/>
    <col min="2" max="2" width="9.140625" style="1"/>
    <col min="3" max="3" width="80.7109375" style="11" customWidth="1"/>
    <col min="4" max="4" width="14.85546875" style="9" customWidth="1"/>
    <col min="5" max="5" width="22.28515625" style="8" customWidth="1"/>
    <col min="6" max="6" width="14.7109375" style="8" customWidth="1"/>
    <col min="7" max="7" width="11.85546875" style="8" customWidth="1"/>
    <col min="8" max="8" width="12.28515625" style="8" customWidth="1"/>
    <col min="9" max="9" width="46.85546875" style="8" customWidth="1"/>
    <col min="10" max="16384" width="9.140625" style="8"/>
  </cols>
  <sheetData>
    <row r="1" spans="1:9" ht="30" customHeight="1" thickTop="1" thickBot="1" x14ac:dyDescent="0.3">
      <c r="B1" s="390" t="s">
        <v>11</v>
      </c>
      <c r="C1" s="391"/>
      <c r="D1" s="391"/>
      <c r="E1" s="391"/>
      <c r="F1" s="391"/>
      <c r="G1" s="391"/>
      <c r="H1" s="391"/>
      <c r="I1" s="392"/>
    </row>
    <row r="2" spans="1:9" s="1" customFormat="1" ht="60" customHeight="1" thickTop="1" thickBot="1" x14ac:dyDescent="0.3">
      <c r="A2" s="76"/>
      <c r="B2" s="124" t="s">
        <v>0</v>
      </c>
      <c r="C2" s="127" t="s">
        <v>10</v>
      </c>
      <c r="D2" s="124" t="s">
        <v>127</v>
      </c>
      <c r="E2" s="127" t="s">
        <v>71</v>
      </c>
      <c r="F2" s="124" t="s">
        <v>130</v>
      </c>
      <c r="G2" s="127" t="s">
        <v>73</v>
      </c>
      <c r="H2" s="124" t="s">
        <v>72</v>
      </c>
      <c r="I2" s="125" t="s">
        <v>13</v>
      </c>
    </row>
    <row r="3" spans="1:9" s="11" customFormat="1" ht="35.1" customHeight="1" thickTop="1" x14ac:dyDescent="0.25">
      <c r="A3" s="77"/>
      <c r="B3" s="137">
        <f>IF('KÜNYE - 1'!C3="","",'KÜNYE - 1'!C3)</f>
        <v>1</v>
      </c>
      <c r="C3" s="128" t="str">
        <f>IF('KÜNYE - 1'!D3="","",'KÜNYE - 1'!D3)</f>
        <v>Örnek proje</v>
      </c>
      <c r="D3" s="140" t="s">
        <v>114</v>
      </c>
      <c r="E3" s="131"/>
      <c r="F3" s="241"/>
      <c r="G3" s="133"/>
      <c r="H3" s="144"/>
      <c r="I3" s="134" t="s">
        <v>114</v>
      </c>
    </row>
    <row r="4" spans="1:9" s="11" customFormat="1" ht="35.1" customHeight="1" x14ac:dyDescent="0.25">
      <c r="A4" s="77"/>
      <c r="B4" s="138" t="str">
        <f>IF('KÜNYE - 1'!C4="","",'KÜNYE - 1'!C4)</f>
        <v/>
      </c>
      <c r="C4" s="129" t="str">
        <f>IF('KÜNYE - 1'!D4="","",'KÜNYE - 1'!D4)</f>
        <v/>
      </c>
      <c r="D4" s="285"/>
      <c r="E4" s="132"/>
      <c r="F4" s="143"/>
      <c r="G4" s="132"/>
      <c r="H4" s="145"/>
      <c r="I4" s="286"/>
    </row>
    <row r="5" spans="1:9" s="11" customFormat="1" ht="35.1" customHeight="1" x14ac:dyDescent="0.25">
      <c r="A5" s="77"/>
      <c r="B5" s="138" t="str">
        <f>IF('KÜNYE - 1'!C5="","",'KÜNYE - 1'!C5)</f>
        <v/>
      </c>
      <c r="C5" s="129" t="str">
        <f>IF('KÜNYE - 1'!D5="","",'KÜNYE - 1'!D5)</f>
        <v/>
      </c>
      <c r="D5" s="285"/>
      <c r="E5" s="132"/>
      <c r="F5" s="143"/>
      <c r="G5" s="132"/>
      <c r="H5" s="145"/>
      <c r="I5" s="286"/>
    </row>
    <row r="6" spans="1:9" s="11" customFormat="1" ht="35.1" customHeight="1" x14ac:dyDescent="0.25">
      <c r="A6" s="77"/>
      <c r="B6" s="138" t="str">
        <f>IF('KÜNYE - 1'!C6="","",'KÜNYE - 1'!C6)</f>
        <v/>
      </c>
      <c r="C6" s="129" t="str">
        <f>IF('KÜNYE - 1'!D6="","",'KÜNYE - 1'!D6)</f>
        <v/>
      </c>
      <c r="D6" s="285"/>
      <c r="E6" s="132"/>
      <c r="F6" s="143"/>
      <c r="G6" s="132"/>
      <c r="H6" s="145"/>
      <c r="I6" s="286"/>
    </row>
    <row r="7" spans="1:9" s="11" customFormat="1" ht="35.1" customHeight="1" x14ac:dyDescent="0.25">
      <c r="A7" s="77"/>
      <c r="B7" s="138" t="str">
        <f>IF('KÜNYE - 1'!C7="","",'KÜNYE - 1'!C7)</f>
        <v/>
      </c>
      <c r="C7" s="129" t="str">
        <f>IF('KÜNYE - 1'!D7="","",'KÜNYE - 1'!D7)</f>
        <v/>
      </c>
      <c r="D7" s="285"/>
      <c r="E7" s="132"/>
      <c r="F7" s="143"/>
      <c r="G7" s="132"/>
      <c r="H7" s="145"/>
      <c r="I7" s="286"/>
    </row>
    <row r="8" spans="1:9" s="11" customFormat="1" ht="35.1" customHeight="1" x14ac:dyDescent="0.25">
      <c r="A8" s="77"/>
      <c r="B8" s="138" t="str">
        <f>IF('KÜNYE - 1'!C8="","",'KÜNYE - 1'!C8)</f>
        <v/>
      </c>
      <c r="C8" s="129" t="str">
        <f>IF('KÜNYE - 1'!D8="","",'KÜNYE - 1'!D8)</f>
        <v/>
      </c>
      <c r="D8" s="285"/>
      <c r="E8" s="132"/>
      <c r="F8" s="143"/>
      <c r="G8" s="132"/>
      <c r="H8" s="145"/>
      <c r="I8" s="286"/>
    </row>
    <row r="9" spans="1:9" s="11" customFormat="1" ht="35.1" customHeight="1" x14ac:dyDescent="0.25">
      <c r="A9" s="77"/>
      <c r="B9" s="138" t="str">
        <f>IF('KÜNYE - 1'!C9="","",'KÜNYE - 1'!C9)</f>
        <v/>
      </c>
      <c r="C9" s="129" t="str">
        <f>IF('KÜNYE - 1'!D9="","",'KÜNYE - 1'!D9)</f>
        <v/>
      </c>
      <c r="D9" s="285"/>
      <c r="E9" s="132"/>
      <c r="F9" s="143"/>
      <c r="G9" s="132"/>
      <c r="H9" s="145"/>
      <c r="I9" s="286"/>
    </row>
    <row r="10" spans="1:9" s="11" customFormat="1" ht="35.1" customHeight="1" x14ac:dyDescent="0.25">
      <c r="A10" s="77"/>
      <c r="B10" s="138" t="str">
        <f>IF('KÜNYE - 1'!C10="","",'KÜNYE - 1'!C10)</f>
        <v/>
      </c>
      <c r="C10" s="129" t="str">
        <f>IF('KÜNYE - 1'!D10="","",'KÜNYE - 1'!D10)</f>
        <v/>
      </c>
      <c r="D10" s="285"/>
      <c r="E10" s="132"/>
      <c r="F10" s="143"/>
      <c r="G10" s="132"/>
      <c r="H10" s="145"/>
      <c r="I10" s="286"/>
    </row>
    <row r="11" spans="1:9" s="11" customFormat="1" ht="35.1" customHeight="1" x14ac:dyDescent="0.25">
      <c r="A11" s="77"/>
      <c r="B11" s="138" t="str">
        <f>IF('KÜNYE - 1'!C11="","",'KÜNYE - 1'!C11)</f>
        <v/>
      </c>
      <c r="C11" s="129" t="str">
        <f>IF('KÜNYE - 1'!D11="","",'KÜNYE - 1'!D11)</f>
        <v/>
      </c>
      <c r="D11" s="285"/>
      <c r="E11" s="132"/>
      <c r="F11" s="143"/>
      <c r="G11" s="132"/>
      <c r="H11" s="145"/>
      <c r="I11" s="286"/>
    </row>
    <row r="12" spans="1:9" s="11" customFormat="1" ht="35.1" customHeight="1" x14ac:dyDescent="0.25">
      <c r="A12" s="77"/>
      <c r="B12" s="138" t="str">
        <f>IF('KÜNYE - 1'!C12="","",'KÜNYE - 1'!C12)</f>
        <v/>
      </c>
      <c r="C12" s="129" t="str">
        <f>IF('KÜNYE - 1'!D12="","",'KÜNYE - 1'!D12)</f>
        <v/>
      </c>
      <c r="D12" s="285"/>
      <c r="E12" s="132"/>
      <c r="F12" s="143"/>
      <c r="G12" s="132"/>
      <c r="H12" s="145"/>
      <c r="I12" s="286"/>
    </row>
    <row r="13" spans="1:9" s="11" customFormat="1" ht="35.1" customHeight="1" x14ac:dyDescent="0.25">
      <c r="A13" s="77"/>
      <c r="B13" s="138" t="str">
        <f>IF('KÜNYE - 1'!C13="","",'KÜNYE - 1'!C13)</f>
        <v/>
      </c>
      <c r="C13" s="129" t="str">
        <f>IF('KÜNYE - 1'!D13="","",'KÜNYE - 1'!D13)</f>
        <v/>
      </c>
      <c r="D13" s="285"/>
      <c r="E13" s="132"/>
      <c r="F13" s="143"/>
      <c r="G13" s="132"/>
      <c r="H13" s="145"/>
      <c r="I13" s="286"/>
    </row>
    <row r="14" spans="1:9" s="11" customFormat="1" ht="35.1" customHeight="1" x14ac:dyDescent="0.25">
      <c r="A14" s="77"/>
      <c r="B14" s="138" t="str">
        <f>IF('KÜNYE - 1'!C14="","",'KÜNYE - 1'!C14)</f>
        <v/>
      </c>
      <c r="C14" s="129" t="str">
        <f>IF('KÜNYE - 1'!D14="","",'KÜNYE - 1'!D14)</f>
        <v/>
      </c>
      <c r="D14" s="285"/>
      <c r="E14" s="132"/>
      <c r="F14" s="143"/>
      <c r="G14" s="132"/>
      <c r="H14" s="145"/>
      <c r="I14" s="286"/>
    </row>
    <row r="15" spans="1:9" s="11" customFormat="1" ht="35.1" customHeight="1" x14ac:dyDescent="0.25">
      <c r="A15" s="77"/>
      <c r="B15" s="138" t="str">
        <f>IF('KÜNYE - 1'!C15="","",'KÜNYE - 1'!C15)</f>
        <v/>
      </c>
      <c r="C15" s="129" t="str">
        <f>IF('KÜNYE - 1'!D15="","",'KÜNYE - 1'!D15)</f>
        <v/>
      </c>
      <c r="D15" s="285"/>
      <c r="E15" s="132"/>
      <c r="F15" s="143"/>
      <c r="G15" s="132"/>
      <c r="H15" s="145"/>
      <c r="I15" s="286"/>
    </row>
    <row r="16" spans="1:9" s="11" customFormat="1" ht="35.1" customHeight="1" x14ac:dyDescent="0.25">
      <c r="A16" s="77"/>
      <c r="B16" s="138" t="str">
        <f>IF('KÜNYE - 1'!C16="","",'KÜNYE - 1'!C16)</f>
        <v/>
      </c>
      <c r="C16" s="129" t="str">
        <f>IF('KÜNYE - 1'!D16="","",'KÜNYE - 1'!D16)</f>
        <v/>
      </c>
      <c r="D16" s="285"/>
      <c r="E16" s="132"/>
      <c r="F16" s="143"/>
      <c r="G16" s="132"/>
      <c r="H16" s="145"/>
      <c r="I16" s="286"/>
    </row>
    <row r="17" spans="1:9" s="11" customFormat="1" ht="35.1" customHeight="1" x14ac:dyDescent="0.25">
      <c r="A17" s="77"/>
      <c r="B17" s="138" t="str">
        <f>IF('KÜNYE - 1'!C17="","",'KÜNYE - 1'!C17)</f>
        <v/>
      </c>
      <c r="C17" s="129" t="str">
        <f>IF('KÜNYE - 1'!D17="","",'KÜNYE - 1'!D17)</f>
        <v/>
      </c>
      <c r="D17" s="285"/>
      <c r="E17" s="132"/>
      <c r="F17" s="143"/>
      <c r="G17" s="132"/>
      <c r="H17" s="145"/>
      <c r="I17" s="286"/>
    </row>
    <row r="18" spans="1:9" s="11" customFormat="1" ht="35.1" customHeight="1" x14ac:dyDescent="0.25">
      <c r="A18" s="77"/>
      <c r="B18" s="138" t="str">
        <f>IF('KÜNYE - 1'!C18="","",'KÜNYE - 1'!C18)</f>
        <v/>
      </c>
      <c r="C18" s="129" t="str">
        <f>IF('KÜNYE - 1'!D18="","",'KÜNYE - 1'!D18)</f>
        <v/>
      </c>
      <c r="D18" s="285"/>
      <c r="E18" s="132"/>
      <c r="F18" s="143"/>
      <c r="G18" s="132"/>
      <c r="H18" s="145"/>
      <c r="I18" s="286"/>
    </row>
    <row r="19" spans="1:9" s="11" customFormat="1" ht="35.1" customHeight="1" x14ac:dyDescent="0.25">
      <c r="A19" s="77"/>
      <c r="B19" s="138" t="str">
        <f>IF('KÜNYE - 1'!C19="","",'KÜNYE - 1'!C19)</f>
        <v/>
      </c>
      <c r="C19" s="129" t="str">
        <f>IF('KÜNYE - 1'!D19="","",'KÜNYE - 1'!D19)</f>
        <v/>
      </c>
      <c r="D19" s="285"/>
      <c r="E19" s="132"/>
      <c r="F19" s="143"/>
      <c r="G19" s="132"/>
      <c r="H19" s="145"/>
      <c r="I19" s="286"/>
    </row>
    <row r="20" spans="1:9" s="11" customFormat="1" ht="35.1" customHeight="1" x14ac:dyDescent="0.25">
      <c r="A20" s="77"/>
      <c r="B20" s="138" t="str">
        <f>IF('KÜNYE - 1'!C20="","",'KÜNYE - 1'!C20)</f>
        <v/>
      </c>
      <c r="C20" s="129" t="str">
        <f>IF('KÜNYE - 1'!D20="","",'KÜNYE - 1'!D20)</f>
        <v/>
      </c>
      <c r="D20" s="285"/>
      <c r="E20" s="132"/>
      <c r="F20" s="143"/>
      <c r="G20" s="132"/>
      <c r="H20" s="145"/>
      <c r="I20" s="286"/>
    </row>
    <row r="21" spans="1:9" ht="35.1" customHeight="1" x14ac:dyDescent="0.25">
      <c r="B21" s="138" t="str">
        <f>IF('KÜNYE - 1'!C21="","",'KÜNYE - 1'!C21)</f>
        <v/>
      </c>
      <c r="C21" s="129" t="str">
        <f>IF('KÜNYE - 1'!D21="","",'KÜNYE - 1'!D21)</f>
        <v/>
      </c>
      <c r="D21" s="141"/>
      <c r="E21" s="251"/>
      <c r="F21" s="252"/>
      <c r="G21" s="251"/>
      <c r="H21" s="253"/>
      <c r="I21" s="135"/>
    </row>
    <row r="22" spans="1:9" ht="35.1" customHeight="1" x14ac:dyDescent="0.25">
      <c r="B22" s="138" t="str">
        <f>IF('KÜNYE - 1'!C22="","",'KÜNYE - 1'!C22)</f>
        <v/>
      </c>
      <c r="C22" s="129" t="str">
        <f>IF('KÜNYE - 1'!D22="","",'KÜNYE - 1'!D22)</f>
        <v/>
      </c>
      <c r="D22" s="141"/>
      <c r="E22" s="251"/>
      <c r="F22" s="252"/>
      <c r="G22" s="251"/>
      <c r="H22" s="253"/>
      <c r="I22" s="135"/>
    </row>
    <row r="23" spans="1:9" ht="35.1" customHeight="1" x14ac:dyDescent="0.25">
      <c r="B23" s="138" t="str">
        <f>IF('KÜNYE - 1'!C23="","",'KÜNYE - 1'!C23)</f>
        <v/>
      </c>
      <c r="C23" s="129" t="str">
        <f>IF('KÜNYE - 1'!D23="","",'KÜNYE - 1'!D23)</f>
        <v/>
      </c>
      <c r="D23" s="141"/>
      <c r="E23" s="251"/>
      <c r="F23" s="252"/>
      <c r="G23" s="251"/>
      <c r="H23" s="253"/>
      <c r="I23" s="135"/>
    </row>
    <row r="24" spans="1:9" ht="35.1" customHeight="1" x14ac:dyDescent="0.25">
      <c r="B24" s="138" t="str">
        <f>IF('KÜNYE - 1'!C24="","",'KÜNYE - 1'!C24)</f>
        <v/>
      </c>
      <c r="C24" s="129" t="str">
        <f>IF('KÜNYE - 1'!D24="","",'KÜNYE - 1'!D24)</f>
        <v/>
      </c>
      <c r="D24" s="141"/>
      <c r="E24" s="251"/>
      <c r="F24" s="252"/>
      <c r="G24" s="251"/>
      <c r="H24" s="253"/>
      <c r="I24" s="135"/>
    </row>
    <row r="25" spans="1:9" ht="35.1" customHeight="1" x14ac:dyDescent="0.25">
      <c r="B25" s="138" t="str">
        <f>IF('KÜNYE - 1'!C25="","",'KÜNYE - 1'!C25)</f>
        <v/>
      </c>
      <c r="C25" s="129" t="str">
        <f>IF('KÜNYE - 1'!D25="","",'KÜNYE - 1'!D25)</f>
        <v/>
      </c>
      <c r="D25" s="141"/>
      <c r="E25" s="251"/>
      <c r="F25" s="252"/>
      <c r="G25" s="251"/>
      <c r="H25" s="253"/>
      <c r="I25" s="135"/>
    </row>
    <row r="26" spans="1:9" ht="35.1" customHeight="1" x14ac:dyDescent="0.25">
      <c r="B26" s="138" t="str">
        <f>IF('KÜNYE - 1'!C26="","",'KÜNYE - 1'!C26)</f>
        <v/>
      </c>
      <c r="C26" s="129" t="str">
        <f>IF('KÜNYE - 1'!D26="","",'KÜNYE - 1'!D26)</f>
        <v/>
      </c>
      <c r="D26" s="141"/>
      <c r="E26" s="251"/>
      <c r="F26" s="252"/>
      <c r="G26" s="251"/>
      <c r="H26" s="253"/>
      <c r="I26" s="135"/>
    </row>
    <row r="27" spans="1:9" ht="35.1" customHeight="1" x14ac:dyDescent="0.25">
      <c r="B27" s="138" t="str">
        <f>IF('KÜNYE - 1'!C27="","",'KÜNYE - 1'!C27)</f>
        <v/>
      </c>
      <c r="C27" s="129" t="str">
        <f>IF('KÜNYE - 1'!D27="","",'KÜNYE - 1'!D27)</f>
        <v/>
      </c>
      <c r="D27" s="141"/>
      <c r="E27" s="251"/>
      <c r="F27" s="252"/>
      <c r="G27" s="251"/>
      <c r="H27" s="253"/>
      <c r="I27" s="135"/>
    </row>
    <row r="28" spans="1:9" ht="35.1" customHeight="1" x14ac:dyDescent="0.25">
      <c r="B28" s="138" t="str">
        <f>IF('KÜNYE - 1'!C28="","",'KÜNYE - 1'!C28)</f>
        <v/>
      </c>
      <c r="C28" s="129" t="str">
        <f>IF('KÜNYE - 1'!D28="","",'KÜNYE - 1'!D28)</f>
        <v/>
      </c>
      <c r="D28" s="141"/>
      <c r="E28" s="251"/>
      <c r="F28" s="252"/>
      <c r="G28" s="251"/>
      <c r="H28" s="253"/>
      <c r="I28" s="135"/>
    </row>
    <row r="29" spans="1:9" ht="35.1" customHeight="1" x14ac:dyDescent="0.25">
      <c r="B29" s="138" t="str">
        <f>IF('KÜNYE - 1'!C29="","",'KÜNYE - 1'!C29)</f>
        <v/>
      </c>
      <c r="C29" s="129" t="str">
        <f>IF('KÜNYE - 1'!D29="","",'KÜNYE - 1'!D29)</f>
        <v/>
      </c>
      <c r="D29" s="141"/>
      <c r="E29" s="251"/>
      <c r="F29" s="252"/>
      <c r="G29" s="251"/>
      <c r="H29" s="253"/>
      <c r="I29" s="135"/>
    </row>
    <row r="30" spans="1:9" ht="35.1" customHeight="1" x14ac:dyDescent="0.25">
      <c r="B30" s="138" t="str">
        <f>IF('KÜNYE - 1'!C30="","",'KÜNYE - 1'!C30)</f>
        <v/>
      </c>
      <c r="C30" s="129" t="str">
        <f>IF('KÜNYE - 1'!D30="","",'KÜNYE - 1'!D30)</f>
        <v/>
      </c>
      <c r="D30" s="141"/>
      <c r="E30" s="251"/>
      <c r="F30" s="252"/>
      <c r="G30" s="251"/>
      <c r="H30" s="253"/>
      <c r="I30" s="135"/>
    </row>
    <row r="31" spans="1:9" ht="35.1" customHeight="1" x14ac:dyDescent="0.25">
      <c r="B31" s="138" t="str">
        <f>IF('KÜNYE - 1'!C31="","",'KÜNYE - 1'!C31)</f>
        <v/>
      </c>
      <c r="C31" s="129" t="str">
        <f>IF('KÜNYE - 1'!D31="","",'KÜNYE - 1'!D31)</f>
        <v/>
      </c>
      <c r="D31" s="141"/>
      <c r="E31" s="251"/>
      <c r="F31" s="252"/>
      <c r="G31" s="251"/>
      <c r="H31" s="253"/>
      <c r="I31" s="135"/>
    </row>
    <row r="32" spans="1:9" ht="35.1" customHeight="1" x14ac:dyDescent="0.25">
      <c r="B32" s="138" t="str">
        <f>IF('KÜNYE - 1'!C32="","",'KÜNYE - 1'!C32)</f>
        <v/>
      </c>
      <c r="C32" s="129" t="str">
        <f>IF('KÜNYE - 1'!D32="","",'KÜNYE - 1'!D32)</f>
        <v/>
      </c>
      <c r="D32" s="141"/>
      <c r="E32" s="251"/>
      <c r="F32" s="252"/>
      <c r="G32" s="251"/>
      <c r="H32" s="253"/>
      <c r="I32" s="135"/>
    </row>
    <row r="33" spans="2:9" ht="35.1" customHeight="1" x14ac:dyDescent="0.25">
      <c r="B33" s="138" t="str">
        <f>IF('KÜNYE - 1'!C33="","",'KÜNYE - 1'!C33)</f>
        <v/>
      </c>
      <c r="C33" s="129" t="str">
        <f>IF('KÜNYE - 1'!D33="","",'KÜNYE - 1'!D33)</f>
        <v/>
      </c>
      <c r="D33" s="141"/>
      <c r="E33" s="251"/>
      <c r="F33" s="252"/>
      <c r="G33" s="251"/>
      <c r="H33" s="253"/>
      <c r="I33" s="135"/>
    </row>
    <row r="34" spans="2:9" ht="35.1" customHeight="1" x14ac:dyDescent="0.25">
      <c r="B34" s="138" t="str">
        <f>IF('KÜNYE - 1'!C34="","",'KÜNYE - 1'!C34)</f>
        <v/>
      </c>
      <c r="C34" s="129" t="str">
        <f>IF('KÜNYE - 1'!D34="","",'KÜNYE - 1'!D34)</f>
        <v/>
      </c>
      <c r="D34" s="141"/>
      <c r="E34" s="251"/>
      <c r="F34" s="252"/>
      <c r="G34" s="251"/>
      <c r="H34" s="253"/>
      <c r="I34" s="135"/>
    </row>
    <row r="35" spans="2:9" ht="35.1" customHeight="1" x14ac:dyDescent="0.25">
      <c r="B35" s="138" t="str">
        <f>IF('KÜNYE - 1'!C35="","",'KÜNYE - 1'!C35)</f>
        <v/>
      </c>
      <c r="C35" s="129" t="str">
        <f>IF('KÜNYE - 1'!D35="","",'KÜNYE - 1'!D35)</f>
        <v/>
      </c>
      <c r="D35" s="141"/>
      <c r="E35" s="251"/>
      <c r="F35" s="252"/>
      <c r="G35" s="251"/>
      <c r="H35" s="253"/>
      <c r="I35" s="135"/>
    </row>
    <row r="36" spans="2:9" ht="35.1" customHeight="1" x14ac:dyDescent="0.25">
      <c r="B36" s="138" t="str">
        <f>IF('KÜNYE - 1'!C36="","",'KÜNYE - 1'!C36)</f>
        <v/>
      </c>
      <c r="C36" s="129" t="str">
        <f>IF('KÜNYE - 1'!D36="","",'KÜNYE - 1'!D36)</f>
        <v/>
      </c>
      <c r="D36" s="141"/>
      <c r="E36" s="251"/>
      <c r="F36" s="252"/>
      <c r="G36" s="251"/>
      <c r="H36" s="253"/>
      <c r="I36" s="135"/>
    </row>
    <row r="37" spans="2:9" ht="35.1" customHeight="1" x14ac:dyDescent="0.25">
      <c r="B37" s="138" t="str">
        <f>IF('KÜNYE - 1'!C37="","",'KÜNYE - 1'!C37)</f>
        <v/>
      </c>
      <c r="C37" s="129" t="str">
        <f>IF('KÜNYE - 1'!D37="","",'KÜNYE - 1'!D37)</f>
        <v/>
      </c>
      <c r="D37" s="141"/>
      <c r="E37" s="251"/>
      <c r="F37" s="252"/>
      <c r="G37" s="251"/>
      <c r="H37" s="253"/>
      <c r="I37" s="135"/>
    </row>
    <row r="38" spans="2:9" ht="35.1" customHeight="1" x14ac:dyDescent="0.25">
      <c r="B38" s="138" t="str">
        <f>IF('KÜNYE - 1'!C38="","",'KÜNYE - 1'!C38)</f>
        <v/>
      </c>
      <c r="C38" s="129" t="str">
        <f>IF('KÜNYE - 1'!D38="","",'KÜNYE - 1'!D38)</f>
        <v/>
      </c>
      <c r="D38" s="141"/>
      <c r="E38" s="251"/>
      <c r="F38" s="252"/>
      <c r="G38" s="251"/>
      <c r="H38" s="253"/>
      <c r="I38" s="135"/>
    </row>
    <row r="39" spans="2:9" ht="35.1" customHeight="1" x14ac:dyDescent="0.25">
      <c r="B39" s="138" t="str">
        <f>IF('KÜNYE - 1'!C39="","",'KÜNYE - 1'!C39)</f>
        <v/>
      </c>
      <c r="C39" s="129" t="str">
        <f>IF('KÜNYE - 1'!D39="","",'KÜNYE - 1'!D39)</f>
        <v/>
      </c>
      <c r="D39" s="141"/>
      <c r="E39" s="251"/>
      <c r="F39" s="252"/>
      <c r="G39" s="251"/>
      <c r="H39" s="253"/>
      <c r="I39" s="135"/>
    </row>
    <row r="40" spans="2:9" ht="35.1" customHeight="1" x14ac:dyDescent="0.25">
      <c r="B40" s="138" t="str">
        <f>IF('KÜNYE - 1'!C40="","",'KÜNYE - 1'!C40)</f>
        <v/>
      </c>
      <c r="C40" s="129" t="str">
        <f>IF('KÜNYE - 1'!D40="","",'KÜNYE - 1'!D40)</f>
        <v/>
      </c>
      <c r="D40" s="141"/>
      <c r="E40" s="251"/>
      <c r="F40" s="252"/>
      <c r="G40" s="251"/>
      <c r="H40" s="253"/>
      <c r="I40" s="135"/>
    </row>
    <row r="41" spans="2:9" ht="35.1" customHeight="1" x14ac:dyDescent="0.25">
      <c r="B41" s="138" t="str">
        <f>IF('KÜNYE - 1'!C41="","",'KÜNYE - 1'!C41)</f>
        <v/>
      </c>
      <c r="C41" s="129" t="str">
        <f>IF('KÜNYE - 1'!D41="","",'KÜNYE - 1'!D41)</f>
        <v/>
      </c>
      <c r="D41" s="141"/>
      <c r="E41" s="251"/>
      <c r="F41" s="252"/>
      <c r="G41" s="251"/>
      <c r="H41" s="253"/>
      <c r="I41" s="135"/>
    </row>
    <row r="42" spans="2:9" ht="35.1" customHeight="1" x14ac:dyDescent="0.25">
      <c r="B42" s="138" t="str">
        <f>IF('KÜNYE - 1'!C42="","",'KÜNYE - 1'!C42)</f>
        <v/>
      </c>
      <c r="C42" s="129" t="str">
        <f>IF('KÜNYE - 1'!D42="","",'KÜNYE - 1'!D42)</f>
        <v/>
      </c>
      <c r="D42" s="141"/>
      <c r="E42" s="251"/>
      <c r="F42" s="252"/>
      <c r="G42" s="251"/>
      <c r="H42" s="253"/>
      <c r="I42" s="135"/>
    </row>
    <row r="43" spans="2:9" ht="35.1" customHeight="1" x14ac:dyDescent="0.25">
      <c r="B43" s="138" t="str">
        <f>IF('KÜNYE - 1'!C43="","",'KÜNYE - 1'!C43)</f>
        <v/>
      </c>
      <c r="C43" s="129" t="str">
        <f>IF('KÜNYE - 1'!D43="","",'KÜNYE - 1'!D43)</f>
        <v/>
      </c>
      <c r="D43" s="141"/>
      <c r="E43" s="251"/>
      <c r="F43" s="252"/>
      <c r="G43" s="251"/>
      <c r="H43" s="253"/>
      <c r="I43" s="135"/>
    </row>
    <row r="44" spans="2:9" ht="35.1" customHeight="1" x14ac:dyDescent="0.25">
      <c r="B44" s="138" t="str">
        <f>IF('KÜNYE - 1'!C44="","",'KÜNYE - 1'!C44)</f>
        <v/>
      </c>
      <c r="C44" s="129" t="str">
        <f>IF('KÜNYE - 1'!D44="","",'KÜNYE - 1'!D44)</f>
        <v/>
      </c>
      <c r="D44" s="141"/>
      <c r="E44" s="251"/>
      <c r="F44" s="252"/>
      <c r="G44" s="251"/>
      <c r="H44" s="253"/>
      <c r="I44" s="135"/>
    </row>
    <row r="45" spans="2:9" ht="35.1" customHeight="1" x14ac:dyDescent="0.25">
      <c r="B45" s="138" t="str">
        <f>IF('KÜNYE - 1'!C45="","",'KÜNYE - 1'!C45)</f>
        <v/>
      </c>
      <c r="C45" s="129" t="str">
        <f>IF('KÜNYE - 1'!D45="","",'KÜNYE - 1'!D45)</f>
        <v/>
      </c>
      <c r="D45" s="141"/>
      <c r="E45" s="251"/>
      <c r="F45" s="252"/>
      <c r="G45" s="251"/>
      <c r="H45" s="253"/>
      <c r="I45" s="135"/>
    </row>
    <row r="46" spans="2:9" ht="35.1" customHeight="1" x14ac:dyDescent="0.25">
      <c r="B46" s="138" t="str">
        <f>IF('KÜNYE - 1'!C46="","",'KÜNYE - 1'!C46)</f>
        <v/>
      </c>
      <c r="C46" s="129" t="str">
        <f>IF('KÜNYE - 1'!D46="","",'KÜNYE - 1'!D46)</f>
        <v/>
      </c>
      <c r="D46" s="141"/>
      <c r="E46" s="251"/>
      <c r="F46" s="252"/>
      <c r="G46" s="251"/>
      <c r="H46" s="253"/>
      <c r="I46" s="135"/>
    </row>
    <row r="47" spans="2:9" ht="35.1" customHeight="1" x14ac:dyDescent="0.25">
      <c r="B47" s="138" t="str">
        <f>IF('KÜNYE - 1'!C47="","",'KÜNYE - 1'!C47)</f>
        <v/>
      </c>
      <c r="C47" s="129" t="str">
        <f>IF('KÜNYE - 1'!D47="","",'KÜNYE - 1'!D47)</f>
        <v/>
      </c>
      <c r="D47" s="141"/>
      <c r="E47" s="251"/>
      <c r="F47" s="252"/>
      <c r="G47" s="251"/>
      <c r="H47" s="253"/>
      <c r="I47" s="135"/>
    </row>
    <row r="48" spans="2:9" ht="35.1" customHeight="1" x14ac:dyDescent="0.25">
      <c r="B48" s="138" t="str">
        <f>IF('KÜNYE - 1'!C48="","",'KÜNYE - 1'!C48)</f>
        <v/>
      </c>
      <c r="C48" s="129" t="str">
        <f>IF('KÜNYE - 1'!D48="","",'KÜNYE - 1'!D48)</f>
        <v/>
      </c>
      <c r="D48" s="141"/>
      <c r="E48" s="251"/>
      <c r="F48" s="252"/>
      <c r="G48" s="251"/>
      <c r="H48" s="253"/>
      <c r="I48" s="135"/>
    </row>
    <row r="49" spans="2:9" ht="35.1" customHeight="1" x14ac:dyDescent="0.25">
      <c r="B49" s="138" t="str">
        <f>IF('KÜNYE - 1'!C49="","",'KÜNYE - 1'!C49)</f>
        <v/>
      </c>
      <c r="C49" s="129" t="str">
        <f>IF('KÜNYE - 1'!D49="","",'KÜNYE - 1'!D49)</f>
        <v/>
      </c>
      <c r="D49" s="141"/>
      <c r="E49" s="251"/>
      <c r="F49" s="252"/>
      <c r="G49" s="251"/>
      <c r="H49" s="253"/>
      <c r="I49" s="135"/>
    </row>
    <row r="50" spans="2:9" ht="35.1" customHeight="1" x14ac:dyDescent="0.25">
      <c r="B50" s="138" t="str">
        <f>IF('KÜNYE - 1'!C50="","",'KÜNYE - 1'!C50)</f>
        <v/>
      </c>
      <c r="C50" s="129" t="str">
        <f>IF('KÜNYE - 1'!D50="","",'KÜNYE - 1'!D50)</f>
        <v/>
      </c>
      <c r="D50" s="141"/>
      <c r="E50" s="251"/>
      <c r="F50" s="252"/>
      <c r="G50" s="251"/>
      <c r="H50" s="253"/>
      <c r="I50" s="135"/>
    </row>
    <row r="51" spans="2:9" ht="35.1" customHeight="1" x14ac:dyDescent="0.25">
      <c r="B51" s="138" t="str">
        <f>IF('KÜNYE - 1'!C51="","",'KÜNYE - 1'!C51)</f>
        <v/>
      </c>
      <c r="C51" s="129" t="str">
        <f>IF('KÜNYE - 1'!D51="","",'KÜNYE - 1'!D51)</f>
        <v/>
      </c>
      <c r="D51" s="141"/>
      <c r="E51" s="251"/>
      <c r="F51" s="252"/>
      <c r="G51" s="251"/>
      <c r="H51" s="253"/>
      <c r="I51" s="135"/>
    </row>
    <row r="52" spans="2:9" ht="35.1" customHeight="1" x14ac:dyDescent="0.25">
      <c r="B52" s="138" t="str">
        <f>IF('KÜNYE - 1'!C52="","",'KÜNYE - 1'!C52)</f>
        <v/>
      </c>
      <c r="C52" s="129" t="str">
        <f>IF('KÜNYE - 1'!D52="","",'KÜNYE - 1'!D52)</f>
        <v/>
      </c>
      <c r="D52" s="141"/>
      <c r="E52" s="251"/>
      <c r="F52" s="252"/>
      <c r="G52" s="251"/>
      <c r="H52" s="253"/>
      <c r="I52" s="135"/>
    </row>
    <row r="53" spans="2:9" ht="35.1" customHeight="1" x14ac:dyDescent="0.25">
      <c r="B53" s="138" t="str">
        <f>IF('KÜNYE - 1'!C53="","",'KÜNYE - 1'!C53)</f>
        <v/>
      </c>
      <c r="C53" s="129" t="str">
        <f>IF('KÜNYE - 1'!D53="","",'KÜNYE - 1'!D53)</f>
        <v/>
      </c>
      <c r="D53" s="141"/>
      <c r="E53" s="251"/>
      <c r="F53" s="252"/>
      <c r="G53" s="251"/>
      <c r="H53" s="253"/>
      <c r="I53" s="135"/>
    </row>
    <row r="54" spans="2:9" ht="35.1" customHeight="1" x14ac:dyDescent="0.25">
      <c r="B54" s="138" t="str">
        <f>IF('KÜNYE - 1'!C54="","",'KÜNYE - 1'!C54)</f>
        <v/>
      </c>
      <c r="C54" s="129" t="str">
        <f>IF('KÜNYE - 1'!D54="","",'KÜNYE - 1'!D54)</f>
        <v/>
      </c>
      <c r="D54" s="141"/>
      <c r="E54" s="251"/>
      <c r="F54" s="252"/>
      <c r="G54" s="251"/>
      <c r="H54" s="253"/>
      <c r="I54" s="135"/>
    </row>
    <row r="55" spans="2:9" ht="35.1" customHeight="1" x14ac:dyDescent="0.25">
      <c r="B55" s="138" t="str">
        <f>IF('KÜNYE - 1'!C55="","",'KÜNYE - 1'!C55)</f>
        <v/>
      </c>
      <c r="C55" s="129" t="str">
        <f>IF('KÜNYE - 1'!D55="","",'KÜNYE - 1'!D55)</f>
        <v/>
      </c>
      <c r="D55" s="141"/>
      <c r="E55" s="251"/>
      <c r="F55" s="252"/>
      <c r="G55" s="251"/>
      <c r="H55" s="253"/>
      <c r="I55" s="135"/>
    </row>
    <row r="56" spans="2:9" ht="35.1" customHeight="1" x14ac:dyDescent="0.25">
      <c r="B56" s="138" t="str">
        <f>IF('KÜNYE - 1'!C56="","",'KÜNYE - 1'!C56)</f>
        <v/>
      </c>
      <c r="C56" s="129" t="str">
        <f>IF('KÜNYE - 1'!D56="","",'KÜNYE - 1'!D56)</f>
        <v/>
      </c>
      <c r="D56" s="141"/>
      <c r="E56" s="251"/>
      <c r="F56" s="252"/>
      <c r="G56" s="251"/>
      <c r="H56" s="253"/>
      <c r="I56" s="135"/>
    </row>
    <row r="57" spans="2:9" ht="35.1" customHeight="1" x14ac:dyDescent="0.25">
      <c r="B57" s="138" t="str">
        <f>IF('KÜNYE - 1'!C57="","",'KÜNYE - 1'!C57)</f>
        <v/>
      </c>
      <c r="C57" s="129" t="str">
        <f>IF('KÜNYE - 1'!D57="","",'KÜNYE - 1'!D57)</f>
        <v/>
      </c>
      <c r="D57" s="141"/>
      <c r="E57" s="251"/>
      <c r="F57" s="252"/>
      <c r="G57" s="251"/>
      <c r="H57" s="253"/>
      <c r="I57" s="135"/>
    </row>
    <row r="58" spans="2:9" ht="35.1" customHeight="1" x14ac:dyDescent="0.25">
      <c r="B58" s="138" t="str">
        <f>IF('KÜNYE - 1'!C58="","",'KÜNYE - 1'!C58)</f>
        <v/>
      </c>
      <c r="C58" s="129" t="str">
        <f>IF('KÜNYE - 1'!D58="","",'KÜNYE - 1'!D58)</f>
        <v/>
      </c>
      <c r="D58" s="141"/>
      <c r="E58" s="251"/>
      <c r="F58" s="252"/>
      <c r="G58" s="251"/>
      <c r="H58" s="253"/>
      <c r="I58" s="135"/>
    </row>
    <row r="59" spans="2:9" ht="35.1" customHeight="1" x14ac:dyDescent="0.25">
      <c r="B59" s="138" t="str">
        <f>IF('KÜNYE - 1'!C59="","",'KÜNYE - 1'!C59)</f>
        <v/>
      </c>
      <c r="C59" s="129" t="str">
        <f>IF('KÜNYE - 1'!D59="","",'KÜNYE - 1'!D59)</f>
        <v/>
      </c>
      <c r="D59" s="141"/>
      <c r="E59" s="251"/>
      <c r="F59" s="252"/>
      <c r="G59" s="251"/>
      <c r="H59" s="253"/>
      <c r="I59" s="135"/>
    </row>
    <row r="60" spans="2:9" ht="35.1" customHeight="1" x14ac:dyDescent="0.25">
      <c r="B60" s="138" t="str">
        <f>IF('KÜNYE - 1'!C60="","",'KÜNYE - 1'!C60)</f>
        <v/>
      </c>
      <c r="C60" s="129" t="str">
        <f>IF('KÜNYE - 1'!D60="","",'KÜNYE - 1'!D60)</f>
        <v/>
      </c>
      <c r="D60" s="141"/>
      <c r="E60" s="251"/>
      <c r="F60" s="252"/>
      <c r="G60" s="251"/>
      <c r="H60" s="253"/>
      <c r="I60" s="135"/>
    </row>
    <row r="61" spans="2:9" ht="35.1" customHeight="1" x14ac:dyDescent="0.25">
      <c r="B61" s="138" t="str">
        <f>IF('KÜNYE - 1'!C61="","",'KÜNYE - 1'!C61)</f>
        <v/>
      </c>
      <c r="C61" s="129" t="str">
        <f>IF('KÜNYE - 1'!D61="","",'KÜNYE - 1'!D61)</f>
        <v/>
      </c>
      <c r="D61" s="141"/>
      <c r="E61" s="251"/>
      <c r="F61" s="252"/>
      <c r="G61" s="251"/>
      <c r="H61" s="253"/>
      <c r="I61" s="135"/>
    </row>
    <row r="62" spans="2:9" ht="35.1" customHeight="1" x14ac:dyDescent="0.25">
      <c r="B62" s="138" t="str">
        <f>IF('KÜNYE - 1'!C62="","",'KÜNYE - 1'!C62)</f>
        <v/>
      </c>
      <c r="C62" s="129" t="str">
        <f>IF('KÜNYE - 1'!D62="","",'KÜNYE - 1'!D62)</f>
        <v/>
      </c>
      <c r="D62" s="141"/>
      <c r="E62" s="251"/>
      <c r="F62" s="252"/>
      <c r="G62" s="251"/>
      <c r="H62" s="253"/>
      <c r="I62" s="135"/>
    </row>
    <row r="63" spans="2:9" ht="35.1" customHeight="1" x14ac:dyDescent="0.25">
      <c r="B63" s="138" t="str">
        <f>IF('KÜNYE - 1'!C63="","",'KÜNYE - 1'!C63)</f>
        <v/>
      </c>
      <c r="C63" s="129" t="str">
        <f>IF('KÜNYE - 1'!D63="","",'KÜNYE - 1'!D63)</f>
        <v/>
      </c>
      <c r="D63" s="141"/>
      <c r="E63" s="251"/>
      <c r="F63" s="252"/>
      <c r="G63" s="251"/>
      <c r="H63" s="253"/>
      <c r="I63" s="135"/>
    </row>
    <row r="64" spans="2:9" ht="35.1" customHeight="1" x14ac:dyDescent="0.25">
      <c r="B64" s="138" t="str">
        <f>IF('KÜNYE - 1'!C64="","",'KÜNYE - 1'!C64)</f>
        <v/>
      </c>
      <c r="C64" s="129" t="str">
        <f>IF('KÜNYE - 1'!D64="","",'KÜNYE - 1'!D64)</f>
        <v/>
      </c>
      <c r="D64" s="141"/>
      <c r="E64" s="251"/>
      <c r="F64" s="252"/>
      <c r="G64" s="251"/>
      <c r="H64" s="253"/>
      <c r="I64" s="135"/>
    </row>
    <row r="65" spans="2:9" ht="35.1" customHeight="1" x14ac:dyDescent="0.25">
      <c r="B65" s="138" t="str">
        <f>IF('KÜNYE - 1'!C65="","",'KÜNYE - 1'!C65)</f>
        <v/>
      </c>
      <c r="C65" s="129" t="str">
        <f>IF('KÜNYE - 1'!D65="","",'KÜNYE - 1'!D65)</f>
        <v/>
      </c>
      <c r="D65" s="141"/>
      <c r="E65" s="251"/>
      <c r="F65" s="252"/>
      <c r="G65" s="251"/>
      <c r="H65" s="253"/>
      <c r="I65" s="135"/>
    </row>
    <row r="66" spans="2:9" ht="35.1" customHeight="1" x14ac:dyDescent="0.25">
      <c r="B66" s="138" t="str">
        <f>IF('KÜNYE - 1'!C66="","",'KÜNYE - 1'!C66)</f>
        <v/>
      </c>
      <c r="C66" s="129" t="str">
        <f>IF('KÜNYE - 1'!D66="","",'KÜNYE - 1'!D66)</f>
        <v/>
      </c>
      <c r="D66" s="141"/>
      <c r="E66" s="251"/>
      <c r="F66" s="252"/>
      <c r="G66" s="251"/>
      <c r="H66" s="253"/>
      <c r="I66" s="135"/>
    </row>
    <row r="67" spans="2:9" ht="35.1" customHeight="1" x14ac:dyDescent="0.25">
      <c r="B67" s="138" t="str">
        <f>IF('KÜNYE - 1'!C67="","",'KÜNYE - 1'!C67)</f>
        <v/>
      </c>
      <c r="C67" s="129" t="str">
        <f>IF('KÜNYE - 1'!D67="","",'KÜNYE - 1'!D67)</f>
        <v/>
      </c>
      <c r="D67" s="141"/>
      <c r="E67" s="251"/>
      <c r="F67" s="252"/>
      <c r="G67" s="251"/>
      <c r="H67" s="253"/>
      <c r="I67" s="135"/>
    </row>
    <row r="68" spans="2:9" ht="35.1" customHeight="1" x14ac:dyDescent="0.25">
      <c r="B68" s="138" t="str">
        <f>IF('KÜNYE - 1'!C68="","",'KÜNYE - 1'!C68)</f>
        <v/>
      </c>
      <c r="C68" s="129" t="str">
        <f>IF('KÜNYE - 1'!D68="","",'KÜNYE - 1'!D68)</f>
        <v/>
      </c>
      <c r="D68" s="141"/>
      <c r="E68" s="251"/>
      <c r="F68" s="252"/>
      <c r="G68" s="251"/>
      <c r="H68" s="253"/>
      <c r="I68" s="135"/>
    </row>
    <row r="69" spans="2:9" ht="35.1" customHeight="1" x14ac:dyDescent="0.25">
      <c r="B69" s="138" t="str">
        <f>IF('KÜNYE - 1'!C69="","",'KÜNYE - 1'!C69)</f>
        <v/>
      </c>
      <c r="C69" s="129" t="str">
        <f>IF('KÜNYE - 1'!D69="","",'KÜNYE - 1'!D69)</f>
        <v/>
      </c>
      <c r="D69" s="141"/>
      <c r="E69" s="251"/>
      <c r="F69" s="252"/>
      <c r="G69" s="251"/>
      <c r="H69" s="253"/>
      <c r="I69" s="135"/>
    </row>
    <row r="70" spans="2:9" ht="35.1" customHeight="1" x14ac:dyDescent="0.25">
      <c r="B70" s="138" t="str">
        <f>IF('KÜNYE - 1'!C70="","",'KÜNYE - 1'!C70)</f>
        <v/>
      </c>
      <c r="C70" s="129" t="str">
        <f>IF('KÜNYE - 1'!D70="","",'KÜNYE - 1'!D70)</f>
        <v/>
      </c>
      <c r="D70" s="141"/>
      <c r="E70" s="251"/>
      <c r="F70" s="252"/>
      <c r="G70" s="251"/>
      <c r="H70" s="253"/>
      <c r="I70" s="135"/>
    </row>
    <row r="71" spans="2:9" ht="35.1" customHeight="1" x14ac:dyDescent="0.25">
      <c r="B71" s="138" t="str">
        <f>IF('KÜNYE - 1'!C71="","",'KÜNYE - 1'!C71)</f>
        <v/>
      </c>
      <c r="C71" s="129" t="str">
        <f>IF('KÜNYE - 1'!D71="","",'KÜNYE - 1'!D71)</f>
        <v/>
      </c>
      <c r="D71" s="141"/>
      <c r="E71" s="251"/>
      <c r="F71" s="252"/>
      <c r="G71" s="251"/>
      <c r="H71" s="253"/>
      <c r="I71" s="135"/>
    </row>
    <row r="72" spans="2:9" ht="35.1" customHeight="1" x14ac:dyDescent="0.25">
      <c r="B72" s="138" t="str">
        <f>IF('KÜNYE - 1'!C72="","",'KÜNYE - 1'!C72)</f>
        <v/>
      </c>
      <c r="C72" s="129" t="str">
        <f>IF('KÜNYE - 1'!D72="","",'KÜNYE - 1'!D72)</f>
        <v/>
      </c>
      <c r="D72" s="141"/>
      <c r="E72" s="251"/>
      <c r="F72" s="252"/>
      <c r="G72" s="251"/>
      <c r="H72" s="253"/>
      <c r="I72" s="135"/>
    </row>
    <row r="73" spans="2:9" ht="35.1" customHeight="1" x14ac:dyDescent="0.25">
      <c r="B73" s="138" t="str">
        <f>IF('KÜNYE - 1'!C73="","",'KÜNYE - 1'!C73)</f>
        <v/>
      </c>
      <c r="C73" s="129" t="str">
        <f>IF('KÜNYE - 1'!D73="","",'KÜNYE - 1'!D73)</f>
        <v/>
      </c>
      <c r="D73" s="141"/>
      <c r="E73" s="251"/>
      <c r="F73" s="252"/>
      <c r="G73" s="251"/>
      <c r="H73" s="253"/>
      <c r="I73" s="135"/>
    </row>
    <row r="74" spans="2:9" ht="35.1" customHeight="1" x14ac:dyDescent="0.25">
      <c r="B74" s="138" t="str">
        <f>IF('KÜNYE - 1'!C74="","",'KÜNYE - 1'!C74)</f>
        <v/>
      </c>
      <c r="C74" s="129" t="str">
        <f>IF('KÜNYE - 1'!D74="","",'KÜNYE - 1'!D74)</f>
        <v/>
      </c>
      <c r="D74" s="141"/>
      <c r="E74" s="251"/>
      <c r="F74" s="252"/>
      <c r="G74" s="251"/>
      <c r="H74" s="253"/>
      <c r="I74" s="135"/>
    </row>
    <row r="75" spans="2:9" ht="35.1" customHeight="1" x14ac:dyDescent="0.25">
      <c r="B75" s="138" t="str">
        <f>IF('KÜNYE - 1'!C75="","",'KÜNYE - 1'!C75)</f>
        <v/>
      </c>
      <c r="C75" s="129" t="str">
        <f>IF('KÜNYE - 1'!D75="","",'KÜNYE - 1'!D75)</f>
        <v/>
      </c>
      <c r="D75" s="141"/>
      <c r="E75" s="251"/>
      <c r="F75" s="252"/>
      <c r="G75" s="251"/>
      <c r="H75" s="253"/>
      <c r="I75" s="135"/>
    </row>
    <row r="76" spans="2:9" ht="35.1" customHeight="1" x14ac:dyDescent="0.25">
      <c r="B76" s="138" t="str">
        <f>IF('KÜNYE - 1'!C76="","",'KÜNYE - 1'!C76)</f>
        <v/>
      </c>
      <c r="C76" s="129" t="str">
        <f>IF('KÜNYE - 1'!D76="","",'KÜNYE - 1'!D76)</f>
        <v/>
      </c>
      <c r="D76" s="141"/>
      <c r="E76" s="251"/>
      <c r="F76" s="252"/>
      <c r="G76" s="251"/>
      <c r="H76" s="253"/>
      <c r="I76" s="135"/>
    </row>
    <row r="77" spans="2:9" ht="35.1" customHeight="1" x14ac:dyDescent="0.25">
      <c r="B77" s="138" t="str">
        <f>IF('KÜNYE - 1'!C77="","",'KÜNYE - 1'!C77)</f>
        <v/>
      </c>
      <c r="C77" s="129" t="str">
        <f>IF('KÜNYE - 1'!D77="","",'KÜNYE - 1'!D77)</f>
        <v/>
      </c>
      <c r="D77" s="141"/>
      <c r="E77" s="251"/>
      <c r="F77" s="252"/>
      <c r="G77" s="251"/>
      <c r="H77" s="253"/>
      <c r="I77" s="135"/>
    </row>
    <row r="78" spans="2:9" ht="35.1" customHeight="1" x14ac:dyDescent="0.25">
      <c r="B78" s="138" t="str">
        <f>IF('KÜNYE - 1'!C78="","",'KÜNYE - 1'!C78)</f>
        <v/>
      </c>
      <c r="C78" s="129" t="str">
        <f>IF('KÜNYE - 1'!D78="","",'KÜNYE - 1'!D78)</f>
        <v/>
      </c>
      <c r="D78" s="141"/>
      <c r="E78" s="251"/>
      <c r="F78" s="252"/>
      <c r="G78" s="251"/>
      <c r="H78" s="253"/>
      <c r="I78" s="135"/>
    </row>
    <row r="79" spans="2:9" ht="35.1" customHeight="1" x14ac:dyDescent="0.25">
      <c r="B79" s="138" t="str">
        <f>IF('KÜNYE - 1'!C79="","",'KÜNYE - 1'!C79)</f>
        <v/>
      </c>
      <c r="C79" s="129" t="str">
        <f>IF('KÜNYE - 1'!D79="","",'KÜNYE - 1'!D79)</f>
        <v/>
      </c>
      <c r="D79" s="141"/>
      <c r="E79" s="251"/>
      <c r="F79" s="252"/>
      <c r="G79" s="251"/>
      <c r="H79" s="253"/>
      <c r="I79" s="135"/>
    </row>
    <row r="80" spans="2:9" ht="35.1" customHeight="1" x14ac:dyDescent="0.25">
      <c r="B80" s="138" t="str">
        <f>IF('KÜNYE - 1'!C80="","",'KÜNYE - 1'!C80)</f>
        <v/>
      </c>
      <c r="C80" s="129" t="str">
        <f>IF('KÜNYE - 1'!D80="","",'KÜNYE - 1'!D80)</f>
        <v/>
      </c>
      <c r="D80" s="141"/>
      <c r="E80" s="251"/>
      <c r="F80" s="252"/>
      <c r="G80" s="251"/>
      <c r="H80" s="253"/>
      <c r="I80" s="135"/>
    </row>
    <row r="81" spans="2:9" ht="35.1" customHeight="1" x14ac:dyDescent="0.25">
      <c r="B81" s="138" t="str">
        <f>IF('KÜNYE - 1'!C81="","",'KÜNYE - 1'!C81)</f>
        <v/>
      </c>
      <c r="C81" s="129" t="str">
        <f>IF('KÜNYE - 1'!D81="","",'KÜNYE - 1'!D81)</f>
        <v/>
      </c>
      <c r="D81" s="141"/>
      <c r="E81" s="251"/>
      <c r="F81" s="252"/>
      <c r="G81" s="251"/>
      <c r="H81" s="253"/>
      <c r="I81" s="135"/>
    </row>
    <row r="82" spans="2:9" ht="35.1" customHeight="1" x14ac:dyDescent="0.25">
      <c r="B82" s="138" t="str">
        <f>IF('KÜNYE - 1'!C82="","",'KÜNYE - 1'!C82)</f>
        <v/>
      </c>
      <c r="C82" s="129" t="str">
        <f>IF('KÜNYE - 1'!D82="","",'KÜNYE - 1'!D82)</f>
        <v/>
      </c>
      <c r="D82" s="141"/>
      <c r="E82" s="251"/>
      <c r="F82" s="252"/>
      <c r="G82" s="251"/>
      <c r="H82" s="253"/>
      <c r="I82" s="135"/>
    </row>
    <row r="83" spans="2:9" ht="35.1" customHeight="1" x14ac:dyDescent="0.25">
      <c r="B83" s="138" t="str">
        <f>IF('KÜNYE - 1'!C83="","",'KÜNYE - 1'!C83)</f>
        <v/>
      </c>
      <c r="C83" s="129" t="str">
        <f>IF('KÜNYE - 1'!D83="","",'KÜNYE - 1'!D83)</f>
        <v/>
      </c>
      <c r="D83" s="141"/>
      <c r="E83" s="251"/>
      <c r="F83" s="252"/>
      <c r="G83" s="251"/>
      <c r="H83" s="253"/>
      <c r="I83" s="135"/>
    </row>
    <row r="84" spans="2:9" ht="35.1" customHeight="1" x14ac:dyDescent="0.25">
      <c r="B84" s="138" t="str">
        <f>IF('KÜNYE - 1'!C84="","",'KÜNYE - 1'!C84)</f>
        <v/>
      </c>
      <c r="C84" s="129" t="str">
        <f>IF('KÜNYE - 1'!D84="","",'KÜNYE - 1'!D84)</f>
        <v/>
      </c>
      <c r="D84" s="141"/>
      <c r="E84" s="251"/>
      <c r="F84" s="252"/>
      <c r="G84" s="251"/>
      <c r="H84" s="253"/>
      <c r="I84" s="135"/>
    </row>
    <row r="85" spans="2:9" ht="35.1" customHeight="1" x14ac:dyDescent="0.25">
      <c r="B85" s="138" t="str">
        <f>IF('KÜNYE - 1'!C85="","",'KÜNYE - 1'!C85)</f>
        <v/>
      </c>
      <c r="C85" s="129" t="str">
        <f>IF('KÜNYE - 1'!D85="","",'KÜNYE - 1'!D85)</f>
        <v/>
      </c>
      <c r="D85" s="141"/>
      <c r="E85" s="251"/>
      <c r="F85" s="252"/>
      <c r="G85" s="251"/>
      <c r="H85" s="253"/>
      <c r="I85" s="135"/>
    </row>
    <row r="86" spans="2:9" ht="35.1" customHeight="1" x14ac:dyDescent="0.25">
      <c r="B86" s="138" t="str">
        <f>IF('KÜNYE - 1'!C86="","",'KÜNYE - 1'!C86)</f>
        <v/>
      </c>
      <c r="C86" s="129" t="str">
        <f>IF('KÜNYE - 1'!D86="","",'KÜNYE - 1'!D86)</f>
        <v/>
      </c>
      <c r="D86" s="141"/>
      <c r="E86" s="251"/>
      <c r="F86" s="252"/>
      <c r="G86" s="251"/>
      <c r="H86" s="253"/>
      <c r="I86" s="135"/>
    </row>
    <row r="87" spans="2:9" ht="35.1" customHeight="1" x14ac:dyDescent="0.25">
      <c r="B87" s="138" t="str">
        <f>IF('KÜNYE - 1'!C87="","",'KÜNYE - 1'!C87)</f>
        <v/>
      </c>
      <c r="C87" s="129" t="str">
        <f>IF('KÜNYE - 1'!D87="","",'KÜNYE - 1'!D87)</f>
        <v/>
      </c>
      <c r="D87" s="141"/>
      <c r="E87" s="251"/>
      <c r="F87" s="252"/>
      <c r="G87" s="251"/>
      <c r="H87" s="253"/>
      <c r="I87" s="135"/>
    </row>
    <row r="88" spans="2:9" ht="35.1" customHeight="1" x14ac:dyDescent="0.25">
      <c r="B88" s="138" t="str">
        <f>IF('KÜNYE - 1'!C88="","",'KÜNYE - 1'!C88)</f>
        <v/>
      </c>
      <c r="C88" s="129" t="str">
        <f>IF('KÜNYE - 1'!D88="","",'KÜNYE - 1'!D88)</f>
        <v/>
      </c>
      <c r="D88" s="141"/>
      <c r="E88" s="251"/>
      <c r="F88" s="252"/>
      <c r="G88" s="251"/>
      <c r="H88" s="253"/>
      <c r="I88" s="135"/>
    </row>
    <row r="89" spans="2:9" ht="35.1" customHeight="1" x14ac:dyDescent="0.25">
      <c r="B89" s="138" t="str">
        <f>IF('KÜNYE - 1'!C89="","",'KÜNYE - 1'!C89)</f>
        <v/>
      </c>
      <c r="C89" s="129" t="str">
        <f>IF('KÜNYE - 1'!D89="","",'KÜNYE - 1'!D89)</f>
        <v/>
      </c>
      <c r="D89" s="141"/>
      <c r="E89" s="251"/>
      <c r="F89" s="252"/>
      <c r="G89" s="251"/>
      <c r="H89" s="253"/>
      <c r="I89" s="135"/>
    </row>
    <row r="90" spans="2:9" ht="35.1" customHeight="1" x14ac:dyDescent="0.25">
      <c r="B90" s="138" t="str">
        <f>IF('KÜNYE - 1'!C90="","",'KÜNYE - 1'!C90)</f>
        <v/>
      </c>
      <c r="C90" s="129" t="str">
        <f>IF('KÜNYE - 1'!D90="","",'KÜNYE - 1'!D90)</f>
        <v/>
      </c>
      <c r="D90" s="141"/>
      <c r="E90" s="251"/>
      <c r="F90" s="252"/>
      <c r="G90" s="251"/>
      <c r="H90" s="253"/>
      <c r="I90" s="135"/>
    </row>
    <row r="91" spans="2:9" ht="35.1" customHeight="1" x14ac:dyDescent="0.25">
      <c r="B91" s="138" t="str">
        <f>IF('KÜNYE - 1'!C91="","",'KÜNYE - 1'!C91)</f>
        <v/>
      </c>
      <c r="C91" s="129" t="str">
        <f>IF('KÜNYE - 1'!D91="","",'KÜNYE - 1'!D91)</f>
        <v/>
      </c>
      <c r="D91" s="141"/>
      <c r="E91" s="251"/>
      <c r="F91" s="252"/>
      <c r="G91" s="251"/>
      <c r="H91" s="253"/>
      <c r="I91" s="135"/>
    </row>
    <row r="92" spans="2:9" ht="35.1" customHeight="1" x14ac:dyDescent="0.25">
      <c r="B92" s="138" t="str">
        <f>IF('KÜNYE - 1'!C92="","",'KÜNYE - 1'!C92)</f>
        <v/>
      </c>
      <c r="C92" s="129" t="str">
        <f>IF('KÜNYE - 1'!D92="","",'KÜNYE - 1'!D92)</f>
        <v/>
      </c>
      <c r="D92" s="141"/>
      <c r="E92" s="251"/>
      <c r="F92" s="252"/>
      <c r="G92" s="251"/>
      <c r="H92" s="253"/>
      <c r="I92" s="135"/>
    </row>
    <row r="93" spans="2:9" ht="35.1" customHeight="1" x14ac:dyDescent="0.25">
      <c r="B93" s="138" t="str">
        <f>IF('KÜNYE - 1'!C93="","",'KÜNYE - 1'!C93)</f>
        <v/>
      </c>
      <c r="C93" s="129" t="str">
        <f>IF('KÜNYE - 1'!D93="","",'KÜNYE - 1'!D93)</f>
        <v/>
      </c>
      <c r="D93" s="141"/>
      <c r="E93" s="251"/>
      <c r="F93" s="252"/>
      <c r="G93" s="251"/>
      <c r="H93" s="253"/>
      <c r="I93" s="135"/>
    </row>
    <row r="94" spans="2:9" ht="35.1" customHeight="1" x14ac:dyDescent="0.25">
      <c r="B94" s="138" t="str">
        <f>IF('KÜNYE - 1'!C94="","",'KÜNYE - 1'!C94)</f>
        <v/>
      </c>
      <c r="C94" s="129" t="str">
        <f>IF('KÜNYE - 1'!D94="","",'KÜNYE - 1'!D94)</f>
        <v/>
      </c>
      <c r="D94" s="141"/>
      <c r="E94" s="251"/>
      <c r="F94" s="252"/>
      <c r="G94" s="251"/>
      <c r="H94" s="253"/>
      <c r="I94" s="135"/>
    </row>
    <row r="95" spans="2:9" ht="35.1" customHeight="1" x14ac:dyDescent="0.25">
      <c r="B95" s="138" t="str">
        <f>IF('KÜNYE - 1'!C95="","",'KÜNYE - 1'!C95)</f>
        <v/>
      </c>
      <c r="C95" s="129" t="str">
        <f>IF('KÜNYE - 1'!D95="","",'KÜNYE - 1'!D95)</f>
        <v/>
      </c>
      <c r="D95" s="141"/>
      <c r="E95" s="251"/>
      <c r="F95" s="252"/>
      <c r="G95" s="251"/>
      <c r="H95" s="253"/>
      <c r="I95" s="135"/>
    </row>
    <row r="96" spans="2:9" ht="35.1" customHeight="1" x14ac:dyDescent="0.25">
      <c r="B96" s="138" t="str">
        <f>IF('KÜNYE - 1'!C96="","",'KÜNYE - 1'!C96)</f>
        <v/>
      </c>
      <c r="C96" s="129" t="str">
        <f>IF('KÜNYE - 1'!D96="","",'KÜNYE - 1'!D96)</f>
        <v/>
      </c>
      <c r="D96" s="141"/>
      <c r="E96" s="251"/>
      <c r="F96" s="252"/>
      <c r="G96" s="251"/>
      <c r="H96" s="253"/>
      <c r="I96" s="135"/>
    </row>
    <row r="97" spans="2:9" ht="35.1" customHeight="1" x14ac:dyDescent="0.25">
      <c r="B97" s="138" t="str">
        <f>IF('KÜNYE - 1'!C97="","",'KÜNYE - 1'!C97)</f>
        <v/>
      </c>
      <c r="C97" s="129" t="str">
        <f>IF('KÜNYE - 1'!D97="","",'KÜNYE - 1'!D97)</f>
        <v/>
      </c>
      <c r="D97" s="141"/>
      <c r="E97" s="251"/>
      <c r="F97" s="252"/>
      <c r="G97" s="251"/>
      <c r="H97" s="253"/>
      <c r="I97" s="135"/>
    </row>
    <row r="98" spans="2:9" ht="35.1" customHeight="1" x14ac:dyDescent="0.25">
      <c r="B98" s="138" t="str">
        <f>IF('KÜNYE - 1'!C98="","",'KÜNYE - 1'!C98)</f>
        <v/>
      </c>
      <c r="C98" s="129" t="str">
        <f>IF('KÜNYE - 1'!D98="","",'KÜNYE - 1'!D98)</f>
        <v/>
      </c>
      <c r="D98" s="141"/>
      <c r="E98" s="251"/>
      <c r="F98" s="252"/>
      <c r="G98" s="251"/>
      <c r="H98" s="253"/>
      <c r="I98" s="135"/>
    </row>
    <row r="99" spans="2:9" ht="35.1" customHeight="1" x14ac:dyDescent="0.25">
      <c r="B99" s="138" t="str">
        <f>IF('KÜNYE - 1'!C99="","",'KÜNYE - 1'!C99)</f>
        <v/>
      </c>
      <c r="C99" s="129" t="str">
        <f>IF('KÜNYE - 1'!D99="","",'KÜNYE - 1'!D99)</f>
        <v/>
      </c>
      <c r="D99" s="141"/>
      <c r="E99" s="251"/>
      <c r="F99" s="252"/>
      <c r="G99" s="251"/>
      <c r="H99" s="253"/>
      <c r="I99" s="135"/>
    </row>
    <row r="100" spans="2:9" ht="35.1" customHeight="1" x14ac:dyDescent="0.25">
      <c r="B100" s="138" t="str">
        <f>IF('KÜNYE - 1'!C100="","",'KÜNYE - 1'!C100)</f>
        <v/>
      </c>
      <c r="C100" s="129" t="str">
        <f>IF('KÜNYE - 1'!D100="","",'KÜNYE - 1'!D100)</f>
        <v/>
      </c>
      <c r="D100" s="141"/>
      <c r="E100" s="251"/>
      <c r="F100" s="252"/>
      <c r="G100" s="251"/>
      <c r="H100" s="253"/>
      <c r="I100" s="135"/>
    </row>
    <row r="101" spans="2:9" ht="35.1" customHeight="1" x14ac:dyDescent="0.25">
      <c r="B101" s="138" t="str">
        <f>IF('KÜNYE - 1'!C101="","",'KÜNYE - 1'!C101)</f>
        <v/>
      </c>
      <c r="C101" s="129" t="str">
        <f>IF('KÜNYE - 1'!D101="","",'KÜNYE - 1'!D101)</f>
        <v/>
      </c>
      <c r="D101" s="141"/>
      <c r="E101" s="251"/>
      <c r="F101" s="252"/>
      <c r="G101" s="251"/>
      <c r="H101" s="253"/>
      <c r="I101" s="135"/>
    </row>
    <row r="102" spans="2:9" ht="35.1" customHeight="1" thickBot="1" x14ac:dyDescent="0.3">
      <c r="B102" s="139" t="str">
        <f>IF('KÜNYE - 1'!C102="","",'KÜNYE - 1'!C102)</f>
        <v/>
      </c>
      <c r="C102" s="130" t="str">
        <f>IF('KÜNYE - 1'!D102="","",'KÜNYE - 1'!D102)</f>
        <v/>
      </c>
      <c r="D102" s="142"/>
      <c r="E102" s="254"/>
      <c r="F102" s="255"/>
      <c r="G102" s="254"/>
      <c r="H102" s="256"/>
      <c r="I102" s="136"/>
    </row>
    <row r="103" spans="2:9" ht="24.95" customHeight="1" thickTop="1" x14ac:dyDescent="0.25">
      <c r="B103" s="146"/>
      <c r="C103" s="147"/>
      <c r="D103" s="148"/>
      <c r="E103" s="149"/>
      <c r="F103" s="149"/>
      <c r="G103" s="149"/>
      <c r="H103" s="149"/>
      <c r="I103" s="149"/>
    </row>
  </sheetData>
  <sheetProtection algorithmName="SHA-512" hashValue="fnYSwGYI+EuOnKf2FErEKpoGwFZpFu0+kt1OboNfCqkYdOKEswGBT5K+0mppgkSVZkv4kyUY6ZP4ieRDb/Fpzg==" saltValue="s3iWiWlXFXiDPj07r4SufA==" spinCount="100000" sheet="1" formatCells="0" formatColumns="0" formatRows="0" selectLockedCells="1"/>
  <customSheetViews>
    <customSheetView guid="{1594E04C-04BF-4DD4-AFBB-2BFE2532C2F2}" scale="85" showPageBreaks="1" printArea="1" view="pageBreakPreview" topLeftCell="B1">
      <selection activeCell="C3" sqref="C3"/>
      <pageMargins left="0.31496062992125984" right="0.27559055118110237" top="0.74803149606299213" bottom="0.74803149606299213" header="0.31496062992125984" footer="0.31496062992125984"/>
      <pageSetup paperSize="9" scale="77" orientation="landscape" r:id="rId1"/>
    </customSheetView>
  </customSheetViews>
  <mergeCells count="1">
    <mergeCell ref="B1:I1"/>
  </mergeCells>
  <pageMargins left="0.31496062992125984" right="0.27559055118110237" top="0.74803149606299213" bottom="0.74803149606299213" header="0.31496062992125984" footer="0.31496062992125984"/>
  <pageSetup paperSize="9" scale="66" orientation="landscape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eçiniz">
          <x14:formula1>
            <xm:f>GnlVeri!$O$2:$O$6</xm:f>
          </x14:formula1>
          <xm:sqref>D3:D102</xm:sqref>
        </x14:dataValidation>
        <x14:dataValidation type="list" allowBlank="1" showInputMessage="1" showErrorMessage="1" promptTitle="İhale Usulü" prompt="Giriniz">
          <x14:formula1>
            <xm:f>GnlVeri!$P$2:$P$12</xm:f>
          </x14:formula1>
          <xm:sqref>I3:I102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3"/>
  <dimension ref="A1:J107"/>
  <sheetViews>
    <sheetView view="pageBreakPreview" zoomScale="70" zoomScaleNormal="100" zoomScaleSheetLayoutView="70" workbookViewId="0">
      <pane ySplit="2" topLeftCell="A3" activePane="bottomLeft" state="frozen"/>
      <selection pane="bottomLeft" activeCell="E9" sqref="E9"/>
    </sheetView>
  </sheetViews>
  <sheetFormatPr defaultRowHeight="15" x14ac:dyDescent="0.25"/>
  <cols>
    <col min="1" max="1" width="18.7109375" style="78" customWidth="1"/>
    <col min="2" max="2" width="9.140625" style="6"/>
    <col min="3" max="3" width="80.7109375" style="10" customWidth="1"/>
    <col min="4" max="8" width="15.7109375" style="237" customWidth="1"/>
    <col min="9" max="9" width="16.28515625" style="237" customWidth="1"/>
    <col min="10" max="10" width="22.85546875" style="237" customWidth="1"/>
  </cols>
  <sheetData>
    <row r="1" spans="1:10" s="8" customFormat="1" ht="30" customHeight="1" thickTop="1" thickBot="1" x14ac:dyDescent="0.3">
      <c r="A1" s="75"/>
      <c r="B1" s="393" t="s">
        <v>11</v>
      </c>
      <c r="C1" s="394"/>
      <c r="D1" s="394"/>
      <c r="E1" s="394"/>
      <c r="F1" s="394"/>
      <c r="G1" s="394"/>
      <c r="H1" s="394"/>
      <c r="I1" s="394"/>
      <c r="J1" s="395"/>
    </row>
    <row r="2" spans="1:10" s="1" customFormat="1" ht="60" customHeight="1" thickTop="1" thickBot="1" x14ac:dyDescent="0.3">
      <c r="A2" s="76"/>
      <c r="B2" s="107" t="s">
        <v>0</v>
      </c>
      <c r="C2" s="172" t="s">
        <v>10</v>
      </c>
      <c r="D2" s="231" t="s">
        <v>14</v>
      </c>
      <c r="E2" s="232" t="s">
        <v>18</v>
      </c>
      <c r="F2" s="231" t="s">
        <v>15</v>
      </c>
      <c r="G2" s="232" t="s">
        <v>16</v>
      </c>
      <c r="H2" s="238" t="s">
        <v>17</v>
      </c>
      <c r="I2" s="239" t="s">
        <v>19</v>
      </c>
      <c r="J2" s="239" t="s">
        <v>6</v>
      </c>
    </row>
    <row r="3" spans="1:10" s="8" customFormat="1" ht="35.1" customHeight="1" thickTop="1" x14ac:dyDescent="0.25">
      <c r="A3" s="75"/>
      <c r="B3" s="156">
        <f>IF('KÜNYE - 1'!C3="","",'KÜNYE - 1'!C3)</f>
        <v>1</v>
      </c>
      <c r="C3" s="128" t="str">
        <f>IF('KÜNYE - 1'!D3="","",'KÜNYE - 1'!D3)</f>
        <v>Örnek proje</v>
      </c>
      <c r="D3" s="167"/>
      <c r="E3" s="168"/>
      <c r="F3" s="167"/>
      <c r="G3" s="168"/>
      <c r="H3" s="160" t="str">
        <f>IF(G3=0,"",(G3*100)/F3)</f>
        <v/>
      </c>
      <c r="I3" s="171"/>
      <c r="J3" s="297" t="str">
        <f>IF('KÜNYE - 1'!L3="","",'KÜNYE - 1'!L3)</f>
        <v>Seçiniz</v>
      </c>
    </row>
    <row r="4" spans="1:10" s="8" customFormat="1" ht="35.1" customHeight="1" x14ac:dyDescent="0.25">
      <c r="A4" s="75"/>
      <c r="B4" s="157" t="str">
        <f>IF('KÜNYE - 1'!C4="","",'KÜNYE - 1'!C4)</f>
        <v/>
      </c>
      <c r="C4" s="129" t="str">
        <f>IF('KÜNYE - 1'!D4="","",'KÜNYE - 1'!D4)</f>
        <v/>
      </c>
      <c r="D4" s="169"/>
      <c r="E4" s="170"/>
      <c r="F4" s="169"/>
      <c r="G4" s="170"/>
      <c r="H4" s="161" t="str">
        <f t="shared" ref="H4:H45" si="0">IF(G4=0,"",(G4*100)/F4)</f>
        <v/>
      </c>
      <c r="I4" s="154"/>
      <c r="J4" s="297" t="str">
        <f>IF('KÜNYE - 1'!L4="","",'KÜNYE - 1'!L4)</f>
        <v/>
      </c>
    </row>
    <row r="5" spans="1:10" s="8" customFormat="1" ht="35.1" customHeight="1" x14ac:dyDescent="0.25">
      <c r="A5" s="75"/>
      <c r="B5" s="157" t="str">
        <f>IF('KÜNYE - 1'!C5="","",'KÜNYE - 1'!C5)</f>
        <v/>
      </c>
      <c r="C5" s="129" t="str">
        <f>IF('KÜNYE - 1'!D5="","",'KÜNYE - 1'!D5)</f>
        <v/>
      </c>
      <c r="D5" s="169"/>
      <c r="E5" s="170"/>
      <c r="F5" s="169"/>
      <c r="G5" s="153"/>
      <c r="H5" s="161" t="str">
        <f t="shared" si="0"/>
        <v/>
      </c>
      <c r="I5" s="154"/>
      <c r="J5" s="297" t="str">
        <f>IF('KÜNYE - 1'!L5="","",'KÜNYE - 1'!L5)</f>
        <v/>
      </c>
    </row>
    <row r="6" spans="1:10" s="8" customFormat="1" ht="35.1" customHeight="1" x14ac:dyDescent="0.25">
      <c r="A6" s="75"/>
      <c r="B6" s="157" t="str">
        <f>IF('KÜNYE - 1'!C6="","",'KÜNYE - 1'!C6)</f>
        <v/>
      </c>
      <c r="C6" s="129" t="str">
        <f>IF('KÜNYE - 1'!D6="","",'KÜNYE - 1'!D6)</f>
        <v/>
      </c>
      <c r="D6" s="159"/>
      <c r="E6" s="151"/>
      <c r="F6" s="159"/>
      <c r="G6" s="152"/>
      <c r="H6" s="161" t="str">
        <f>IF(G6=0,"",(G6*100)/F6)</f>
        <v/>
      </c>
      <c r="I6" s="154"/>
      <c r="J6" s="297" t="str">
        <f>IF('KÜNYE - 1'!L6="","",'KÜNYE - 1'!L6)</f>
        <v/>
      </c>
    </row>
    <row r="7" spans="1:10" s="8" customFormat="1" ht="35.1" customHeight="1" x14ac:dyDescent="0.25">
      <c r="A7" s="75"/>
      <c r="B7" s="157" t="str">
        <f>IF('KÜNYE - 1'!C7="","",'KÜNYE - 1'!C7)</f>
        <v/>
      </c>
      <c r="C7" s="129" t="str">
        <f>IF('KÜNYE - 1'!D7="","",'KÜNYE - 1'!D7)</f>
        <v/>
      </c>
      <c r="D7" s="159"/>
      <c r="E7" s="151"/>
      <c r="F7" s="159"/>
      <c r="G7" s="151"/>
      <c r="H7" s="161" t="str">
        <f>IF(G7=0,"",(G7*100)/F7)</f>
        <v/>
      </c>
      <c r="I7" s="154"/>
      <c r="J7" s="297" t="str">
        <f>IF('KÜNYE - 1'!L7="","",'KÜNYE - 1'!L7)</f>
        <v/>
      </c>
    </row>
    <row r="8" spans="1:10" s="8" customFormat="1" ht="35.1" customHeight="1" x14ac:dyDescent="0.25">
      <c r="A8" s="75"/>
      <c r="B8" s="157" t="str">
        <f>IF('KÜNYE - 1'!C8="","",'KÜNYE - 1'!C8)</f>
        <v/>
      </c>
      <c r="C8" s="129" t="str">
        <f>IF('KÜNYE - 1'!D8="","",'KÜNYE - 1'!D8)</f>
        <v/>
      </c>
      <c r="D8" s="159"/>
      <c r="E8" s="151"/>
      <c r="F8" s="159"/>
      <c r="G8" s="151"/>
      <c r="H8" s="161" t="str">
        <f t="shared" si="0"/>
        <v/>
      </c>
      <c r="I8" s="154"/>
      <c r="J8" s="297" t="str">
        <f>IF('KÜNYE - 1'!L8="","",'KÜNYE - 1'!L8)</f>
        <v/>
      </c>
    </row>
    <row r="9" spans="1:10" s="8" customFormat="1" ht="35.1" customHeight="1" x14ac:dyDescent="0.25">
      <c r="A9" s="75"/>
      <c r="B9" s="157" t="str">
        <f>IF('KÜNYE - 1'!C9="","",'KÜNYE - 1'!C9)</f>
        <v/>
      </c>
      <c r="C9" s="129" t="str">
        <f>IF('KÜNYE - 1'!D9="","",'KÜNYE - 1'!D9)</f>
        <v/>
      </c>
      <c r="D9" s="159"/>
      <c r="E9" s="151"/>
      <c r="F9" s="159"/>
      <c r="G9" s="152"/>
      <c r="H9" s="161" t="str">
        <f t="shared" si="0"/>
        <v/>
      </c>
      <c r="I9" s="154"/>
      <c r="J9" s="297" t="str">
        <f>IF('KÜNYE - 1'!L9="","",'KÜNYE - 1'!L9)</f>
        <v/>
      </c>
    </row>
    <row r="10" spans="1:10" s="8" customFormat="1" ht="35.1" customHeight="1" x14ac:dyDescent="0.25">
      <c r="A10" s="75"/>
      <c r="B10" s="157" t="str">
        <f>IF('KÜNYE - 1'!C10="","",'KÜNYE - 1'!C10)</f>
        <v/>
      </c>
      <c r="C10" s="129" t="str">
        <f>IF('KÜNYE - 1'!D10="","",'KÜNYE - 1'!D10)</f>
        <v/>
      </c>
      <c r="D10" s="159"/>
      <c r="E10" s="151"/>
      <c r="F10" s="159"/>
      <c r="G10" s="152"/>
      <c r="H10" s="161" t="str">
        <f t="shared" si="0"/>
        <v/>
      </c>
      <c r="I10" s="154"/>
      <c r="J10" s="297" t="str">
        <f>IF('KÜNYE - 1'!L10="","",'KÜNYE - 1'!L10)</f>
        <v/>
      </c>
    </row>
    <row r="11" spans="1:10" s="8" customFormat="1" ht="35.1" customHeight="1" x14ac:dyDescent="0.25">
      <c r="A11" s="75"/>
      <c r="B11" s="157" t="str">
        <f>IF('KÜNYE - 1'!C11="","",'KÜNYE - 1'!C11)</f>
        <v/>
      </c>
      <c r="C11" s="129" t="str">
        <f>IF('KÜNYE - 1'!D11="","",'KÜNYE - 1'!D11)</f>
        <v/>
      </c>
      <c r="D11" s="159"/>
      <c r="E11" s="151"/>
      <c r="F11" s="159"/>
      <c r="G11" s="151"/>
      <c r="H11" s="161" t="str">
        <f t="shared" si="0"/>
        <v/>
      </c>
      <c r="I11" s="154"/>
      <c r="J11" s="297" t="str">
        <f>IF('KÜNYE - 1'!L11="","",'KÜNYE - 1'!L11)</f>
        <v/>
      </c>
    </row>
    <row r="12" spans="1:10" s="8" customFormat="1" ht="35.1" customHeight="1" x14ac:dyDescent="0.25">
      <c r="A12" s="75"/>
      <c r="B12" s="157" t="str">
        <f>IF('KÜNYE - 1'!C12="","",'KÜNYE - 1'!C12)</f>
        <v/>
      </c>
      <c r="C12" s="129" t="str">
        <f>IF('KÜNYE - 1'!D12="","",'KÜNYE - 1'!D12)</f>
        <v/>
      </c>
      <c r="D12" s="159"/>
      <c r="E12" s="151"/>
      <c r="F12" s="159"/>
      <c r="G12" s="152"/>
      <c r="H12" s="161" t="str">
        <f t="shared" si="0"/>
        <v/>
      </c>
      <c r="I12" s="154"/>
      <c r="J12" s="297" t="str">
        <f>IF('KÜNYE - 1'!L12="","",'KÜNYE - 1'!L12)</f>
        <v/>
      </c>
    </row>
    <row r="13" spans="1:10" s="8" customFormat="1" ht="35.1" customHeight="1" x14ac:dyDescent="0.25">
      <c r="A13" s="75"/>
      <c r="B13" s="157" t="str">
        <f>IF('KÜNYE - 1'!C13="","",'KÜNYE - 1'!C13)</f>
        <v/>
      </c>
      <c r="C13" s="129" t="str">
        <f>IF('KÜNYE - 1'!D13="","",'KÜNYE - 1'!D13)</f>
        <v/>
      </c>
      <c r="D13" s="159"/>
      <c r="E13" s="151"/>
      <c r="F13" s="159"/>
      <c r="G13" s="151"/>
      <c r="H13" s="161" t="str">
        <f t="shared" si="0"/>
        <v/>
      </c>
      <c r="I13" s="154"/>
      <c r="J13" s="297" t="str">
        <f>IF('KÜNYE - 1'!L13="","",'KÜNYE - 1'!L13)</f>
        <v/>
      </c>
    </row>
    <row r="14" spans="1:10" s="8" customFormat="1" ht="35.1" customHeight="1" x14ac:dyDescent="0.25">
      <c r="A14" s="75"/>
      <c r="B14" s="157" t="str">
        <f>IF('KÜNYE - 1'!C14="","",'KÜNYE - 1'!C14)</f>
        <v/>
      </c>
      <c r="C14" s="129" t="str">
        <f>IF('KÜNYE - 1'!D14="","",'KÜNYE - 1'!D14)</f>
        <v/>
      </c>
      <c r="D14" s="159"/>
      <c r="E14" s="151"/>
      <c r="F14" s="159"/>
      <c r="G14" s="153"/>
      <c r="H14" s="161" t="str">
        <f t="shared" si="0"/>
        <v/>
      </c>
      <c r="I14" s="154"/>
      <c r="J14" s="297" t="str">
        <f>IF('KÜNYE - 1'!L14="","",'KÜNYE - 1'!L14)</f>
        <v/>
      </c>
    </row>
    <row r="15" spans="1:10" s="8" customFormat="1" ht="35.1" customHeight="1" x14ac:dyDescent="0.25">
      <c r="A15" s="75"/>
      <c r="B15" s="157" t="str">
        <f>IF('KÜNYE - 1'!C15="","",'KÜNYE - 1'!C15)</f>
        <v/>
      </c>
      <c r="C15" s="129" t="str">
        <f>IF('KÜNYE - 1'!D15="","",'KÜNYE - 1'!D15)</f>
        <v/>
      </c>
      <c r="D15" s="159"/>
      <c r="E15" s="151"/>
      <c r="F15" s="159"/>
      <c r="G15" s="151"/>
      <c r="H15" s="161" t="str">
        <f t="shared" si="0"/>
        <v/>
      </c>
      <c r="I15" s="155"/>
      <c r="J15" s="297" t="str">
        <f>IF('KÜNYE - 1'!L15="","",'KÜNYE - 1'!L15)</f>
        <v/>
      </c>
    </row>
    <row r="16" spans="1:10" s="8" customFormat="1" ht="35.1" customHeight="1" x14ac:dyDescent="0.25">
      <c r="A16" s="75"/>
      <c r="B16" s="157" t="str">
        <f>IF('KÜNYE - 1'!C16="","",'KÜNYE - 1'!C16)</f>
        <v/>
      </c>
      <c r="C16" s="129" t="str">
        <f>IF('KÜNYE - 1'!D16="","",'KÜNYE - 1'!D16)</f>
        <v/>
      </c>
      <c r="D16" s="159"/>
      <c r="E16" s="151"/>
      <c r="F16" s="159"/>
      <c r="G16" s="152"/>
      <c r="H16" s="161" t="str">
        <f t="shared" si="0"/>
        <v/>
      </c>
      <c r="I16" s="154"/>
      <c r="J16" s="297" t="str">
        <f>IF('KÜNYE - 1'!L16="","",'KÜNYE - 1'!L16)</f>
        <v/>
      </c>
    </row>
    <row r="17" spans="1:10" s="8" customFormat="1" ht="35.1" customHeight="1" x14ac:dyDescent="0.25">
      <c r="A17" s="75"/>
      <c r="B17" s="157" t="str">
        <f>IF('KÜNYE - 1'!C17="","",'KÜNYE - 1'!C17)</f>
        <v/>
      </c>
      <c r="C17" s="129" t="str">
        <f>IF('KÜNYE - 1'!D17="","",'KÜNYE - 1'!D17)</f>
        <v/>
      </c>
      <c r="D17" s="159"/>
      <c r="E17" s="151"/>
      <c r="F17" s="159"/>
      <c r="G17" s="151"/>
      <c r="H17" s="161" t="str">
        <f t="shared" si="0"/>
        <v/>
      </c>
      <c r="I17" s="154"/>
      <c r="J17" s="297" t="str">
        <f>IF('KÜNYE - 1'!L17="","",'KÜNYE - 1'!L17)</f>
        <v/>
      </c>
    </row>
    <row r="18" spans="1:10" s="8" customFormat="1" ht="35.1" customHeight="1" x14ac:dyDescent="0.25">
      <c r="A18" s="75"/>
      <c r="B18" s="157" t="str">
        <f>IF('KÜNYE - 1'!C18="","",'KÜNYE - 1'!C18)</f>
        <v/>
      </c>
      <c r="C18" s="129" t="str">
        <f>IF('KÜNYE - 1'!D18="","",'KÜNYE - 1'!D18)</f>
        <v/>
      </c>
      <c r="D18" s="233"/>
      <c r="E18" s="234"/>
      <c r="F18" s="233"/>
      <c r="G18" s="234"/>
      <c r="H18" s="161" t="str">
        <f t="shared" si="0"/>
        <v/>
      </c>
      <c r="I18" s="240"/>
      <c r="J18" s="297" t="str">
        <f>IF('KÜNYE - 1'!L18="","",'KÜNYE - 1'!L18)</f>
        <v/>
      </c>
    </row>
    <row r="19" spans="1:10" s="8" customFormat="1" ht="35.1" customHeight="1" x14ac:dyDescent="0.25">
      <c r="A19" s="75"/>
      <c r="B19" s="157" t="str">
        <f>IF('KÜNYE - 1'!C19="","",'KÜNYE - 1'!C19)</f>
        <v/>
      </c>
      <c r="C19" s="129" t="str">
        <f>IF('KÜNYE - 1'!D19="","",'KÜNYE - 1'!D19)</f>
        <v/>
      </c>
      <c r="D19" s="233"/>
      <c r="E19" s="234"/>
      <c r="F19" s="233"/>
      <c r="G19" s="234"/>
      <c r="H19" s="161" t="str">
        <f t="shared" si="0"/>
        <v/>
      </c>
      <c r="I19" s="240"/>
      <c r="J19" s="297" t="str">
        <f>IF('KÜNYE - 1'!L19="","",'KÜNYE - 1'!L19)</f>
        <v/>
      </c>
    </row>
    <row r="20" spans="1:10" s="8" customFormat="1" ht="35.1" customHeight="1" x14ac:dyDescent="0.25">
      <c r="A20" s="75"/>
      <c r="B20" s="157" t="str">
        <f>IF('KÜNYE - 1'!C20="","",'KÜNYE - 1'!C20)</f>
        <v/>
      </c>
      <c r="C20" s="129" t="str">
        <f>IF('KÜNYE - 1'!D20="","",'KÜNYE - 1'!D20)</f>
        <v/>
      </c>
      <c r="D20" s="233"/>
      <c r="E20" s="234"/>
      <c r="F20" s="233"/>
      <c r="G20" s="234"/>
      <c r="H20" s="161" t="str">
        <f t="shared" si="0"/>
        <v/>
      </c>
      <c r="I20" s="240"/>
      <c r="J20" s="297" t="str">
        <f>IF('KÜNYE - 1'!L20="","",'KÜNYE - 1'!L20)</f>
        <v/>
      </c>
    </row>
    <row r="21" spans="1:10" ht="35.1" customHeight="1" x14ac:dyDescent="0.25">
      <c r="B21" s="157" t="str">
        <f>IF('KÜNYE - 1'!C21="","",'KÜNYE - 1'!C21)</f>
        <v/>
      </c>
      <c r="C21" s="129" t="str">
        <f>IF('KÜNYE - 1'!D21="","",'KÜNYE - 1'!D21)</f>
        <v/>
      </c>
      <c r="D21" s="257"/>
      <c r="E21" s="258"/>
      <c r="F21" s="257"/>
      <c r="G21" s="258"/>
      <c r="H21" s="161" t="str">
        <f t="shared" si="0"/>
        <v/>
      </c>
      <c r="I21" s="262"/>
      <c r="J21" s="297" t="str">
        <f>IF('KÜNYE - 1'!L21="","",'KÜNYE - 1'!L21)</f>
        <v/>
      </c>
    </row>
    <row r="22" spans="1:10" ht="35.1" customHeight="1" x14ac:dyDescent="0.25">
      <c r="B22" s="157" t="str">
        <f>IF('KÜNYE - 1'!C22="","",'KÜNYE - 1'!C22)</f>
        <v/>
      </c>
      <c r="C22" s="129" t="str">
        <f>IF('KÜNYE - 1'!D22="","",'KÜNYE - 1'!D22)</f>
        <v/>
      </c>
      <c r="D22" s="257"/>
      <c r="E22" s="258"/>
      <c r="F22" s="257"/>
      <c r="G22" s="258"/>
      <c r="H22" s="161" t="str">
        <f t="shared" si="0"/>
        <v/>
      </c>
      <c r="I22" s="262"/>
      <c r="J22" s="297" t="str">
        <f>IF('KÜNYE - 1'!L22="","",'KÜNYE - 1'!L22)</f>
        <v/>
      </c>
    </row>
    <row r="23" spans="1:10" ht="35.1" customHeight="1" x14ac:dyDescent="0.25">
      <c r="B23" s="157" t="str">
        <f>IF('KÜNYE - 1'!C23="","",'KÜNYE - 1'!C23)</f>
        <v/>
      </c>
      <c r="C23" s="129" t="str">
        <f>IF('KÜNYE - 1'!D23="","",'KÜNYE - 1'!D23)</f>
        <v/>
      </c>
      <c r="D23" s="257"/>
      <c r="E23" s="258"/>
      <c r="F23" s="257"/>
      <c r="G23" s="258"/>
      <c r="H23" s="161" t="str">
        <f t="shared" si="0"/>
        <v/>
      </c>
      <c r="I23" s="262"/>
      <c r="J23" s="297" t="str">
        <f>IF('KÜNYE - 1'!L23="","",'KÜNYE - 1'!L23)</f>
        <v/>
      </c>
    </row>
    <row r="24" spans="1:10" ht="35.1" customHeight="1" x14ac:dyDescent="0.25">
      <c r="B24" s="157" t="str">
        <f>IF('KÜNYE - 1'!C24="","",'KÜNYE - 1'!C24)</f>
        <v/>
      </c>
      <c r="C24" s="129" t="str">
        <f>IF('KÜNYE - 1'!D24="","",'KÜNYE - 1'!D24)</f>
        <v/>
      </c>
      <c r="D24" s="257"/>
      <c r="E24" s="258"/>
      <c r="F24" s="257"/>
      <c r="G24" s="258"/>
      <c r="H24" s="161" t="str">
        <f t="shared" si="0"/>
        <v/>
      </c>
      <c r="I24" s="262"/>
      <c r="J24" s="297" t="str">
        <f>IF('KÜNYE - 1'!L24="","",'KÜNYE - 1'!L24)</f>
        <v/>
      </c>
    </row>
    <row r="25" spans="1:10" ht="35.1" customHeight="1" x14ac:dyDescent="0.25">
      <c r="B25" s="157" t="str">
        <f>IF('KÜNYE - 1'!C25="","",'KÜNYE - 1'!C25)</f>
        <v/>
      </c>
      <c r="C25" s="129" t="str">
        <f>IF('KÜNYE - 1'!D25="","",'KÜNYE - 1'!D25)</f>
        <v/>
      </c>
      <c r="D25" s="257"/>
      <c r="E25" s="258"/>
      <c r="F25" s="257"/>
      <c r="G25" s="258"/>
      <c r="H25" s="161" t="str">
        <f t="shared" si="0"/>
        <v/>
      </c>
      <c r="I25" s="262"/>
      <c r="J25" s="297" t="str">
        <f>IF('KÜNYE - 1'!L25="","",'KÜNYE - 1'!L25)</f>
        <v/>
      </c>
    </row>
    <row r="26" spans="1:10" ht="35.1" customHeight="1" x14ac:dyDescent="0.25">
      <c r="B26" s="157" t="str">
        <f>IF('KÜNYE - 1'!C26="","",'KÜNYE - 1'!C26)</f>
        <v/>
      </c>
      <c r="C26" s="129" t="str">
        <f>IF('KÜNYE - 1'!D26="","",'KÜNYE - 1'!D26)</f>
        <v/>
      </c>
      <c r="D26" s="257"/>
      <c r="E26" s="258"/>
      <c r="F26" s="257"/>
      <c r="G26" s="258"/>
      <c r="H26" s="161" t="str">
        <f t="shared" si="0"/>
        <v/>
      </c>
      <c r="I26" s="262"/>
      <c r="J26" s="297" t="str">
        <f>IF('KÜNYE - 1'!L26="","",'KÜNYE - 1'!L26)</f>
        <v/>
      </c>
    </row>
    <row r="27" spans="1:10" ht="35.1" customHeight="1" x14ac:dyDescent="0.25">
      <c r="B27" s="157" t="str">
        <f>IF('KÜNYE - 1'!C27="","",'KÜNYE - 1'!C27)</f>
        <v/>
      </c>
      <c r="C27" s="129" t="str">
        <f>IF('KÜNYE - 1'!D27="","",'KÜNYE - 1'!D27)</f>
        <v/>
      </c>
      <c r="D27" s="257"/>
      <c r="E27" s="258"/>
      <c r="F27" s="257"/>
      <c r="G27" s="258"/>
      <c r="H27" s="161" t="str">
        <f t="shared" si="0"/>
        <v/>
      </c>
      <c r="I27" s="262"/>
      <c r="J27" s="297" t="str">
        <f>IF('KÜNYE - 1'!L27="","",'KÜNYE - 1'!L27)</f>
        <v/>
      </c>
    </row>
    <row r="28" spans="1:10" ht="35.1" customHeight="1" x14ac:dyDescent="0.25">
      <c r="B28" s="157" t="str">
        <f>IF('KÜNYE - 1'!C28="","",'KÜNYE - 1'!C28)</f>
        <v/>
      </c>
      <c r="C28" s="129" t="str">
        <f>IF('KÜNYE - 1'!D28="","",'KÜNYE - 1'!D28)</f>
        <v/>
      </c>
      <c r="D28" s="257"/>
      <c r="E28" s="258"/>
      <c r="F28" s="257"/>
      <c r="G28" s="258"/>
      <c r="H28" s="161" t="str">
        <f t="shared" si="0"/>
        <v/>
      </c>
      <c r="I28" s="262"/>
      <c r="J28" s="297" t="str">
        <f>IF('KÜNYE - 1'!L28="","",'KÜNYE - 1'!L28)</f>
        <v/>
      </c>
    </row>
    <row r="29" spans="1:10" ht="35.1" customHeight="1" x14ac:dyDescent="0.25">
      <c r="B29" s="157" t="str">
        <f>IF('KÜNYE - 1'!C29="","",'KÜNYE - 1'!C29)</f>
        <v/>
      </c>
      <c r="C29" s="129" t="str">
        <f>IF('KÜNYE - 1'!D29="","",'KÜNYE - 1'!D29)</f>
        <v/>
      </c>
      <c r="D29" s="257"/>
      <c r="E29" s="258"/>
      <c r="F29" s="257"/>
      <c r="G29" s="258"/>
      <c r="H29" s="161" t="str">
        <f t="shared" si="0"/>
        <v/>
      </c>
      <c r="I29" s="262"/>
      <c r="J29" s="297" t="str">
        <f>IF('KÜNYE - 1'!L29="","",'KÜNYE - 1'!L29)</f>
        <v/>
      </c>
    </row>
    <row r="30" spans="1:10" ht="35.1" customHeight="1" x14ac:dyDescent="0.25">
      <c r="B30" s="157" t="str">
        <f>IF('KÜNYE - 1'!C30="","",'KÜNYE - 1'!C30)</f>
        <v/>
      </c>
      <c r="C30" s="129" t="str">
        <f>IF('KÜNYE - 1'!D30="","",'KÜNYE - 1'!D30)</f>
        <v/>
      </c>
      <c r="D30" s="259"/>
      <c r="E30" s="258"/>
      <c r="F30" s="257"/>
      <c r="G30" s="258"/>
      <c r="H30" s="161" t="str">
        <f t="shared" si="0"/>
        <v/>
      </c>
      <c r="I30" s="262"/>
      <c r="J30" s="297" t="str">
        <f>IF('KÜNYE - 1'!L30="","",'KÜNYE - 1'!L30)</f>
        <v/>
      </c>
    </row>
    <row r="31" spans="1:10" ht="35.1" customHeight="1" x14ac:dyDescent="0.25">
      <c r="B31" s="157" t="str">
        <f>IF('KÜNYE - 1'!C31="","",'KÜNYE - 1'!C31)</f>
        <v/>
      </c>
      <c r="C31" s="129" t="str">
        <f>IF('KÜNYE - 1'!D31="","",'KÜNYE - 1'!D31)</f>
        <v/>
      </c>
      <c r="D31" s="257"/>
      <c r="E31" s="258"/>
      <c r="F31" s="257"/>
      <c r="G31" s="258"/>
      <c r="H31" s="161" t="str">
        <f t="shared" si="0"/>
        <v/>
      </c>
      <c r="I31" s="262"/>
      <c r="J31" s="297" t="str">
        <f>IF('KÜNYE - 1'!L31="","",'KÜNYE - 1'!L31)</f>
        <v/>
      </c>
    </row>
    <row r="32" spans="1:10" ht="35.1" customHeight="1" x14ac:dyDescent="0.25">
      <c r="B32" s="157" t="str">
        <f>IF('KÜNYE - 1'!C32="","",'KÜNYE - 1'!C32)</f>
        <v/>
      </c>
      <c r="C32" s="129" t="str">
        <f>IF('KÜNYE - 1'!D32="","",'KÜNYE - 1'!D32)</f>
        <v/>
      </c>
      <c r="D32" s="257"/>
      <c r="E32" s="258"/>
      <c r="F32" s="257"/>
      <c r="G32" s="258"/>
      <c r="H32" s="161" t="str">
        <f t="shared" si="0"/>
        <v/>
      </c>
      <c r="I32" s="262"/>
      <c r="J32" s="297" t="str">
        <f>IF('KÜNYE - 1'!L32="","",'KÜNYE - 1'!L32)</f>
        <v/>
      </c>
    </row>
    <row r="33" spans="2:10" ht="35.1" customHeight="1" x14ac:dyDescent="0.25">
      <c r="B33" s="157" t="str">
        <f>IF('KÜNYE - 1'!C33="","",'KÜNYE - 1'!C33)</f>
        <v/>
      </c>
      <c r="C33" s="129" t="str">
        <f>IF('KÜNYE - 1'!D33="","",'KÜNYE - 1'!D33)</f>
        <v/>
      </c>
      <c r="D33" s="257"/>
      <c r="E33" s="258"/>
      <c r="F33" s="257"/>
      <c r="G33" s="258"/>
      <c r="H33" s="161" t="str">
        <f t="shared" si="0"/>
        <v/>
      </c>
      <c r="I33" s="262"/>
      <c r="J33" s="297" t="str">
        <f>IF('KÜNYE - 1'!L33="","",'KÜNYE - 1'!L33)</f>
        <v/>
      </c>
    </row>
    <row r="34" spans="2:10" ht="35.1" customHeight="1" x14ac:dyDescent="0.25">
      <c r="B34" s="157" t="str">
        <f>IF('KÜNYE - 1'!C34="","",'KÜNYE - 1'!C34)</f>
        <v/>
      </c>
      <c r="C34" s="129" t="str">
        <f>IF('KÜNYE - 1'!D34="","",'KÜNYE - 1'!D34)</f>
        <v/>
      </c>
      <c r="D34" s="257"/>
      <c r="E34" s="258"/>
      <c r="F34" s="257"/>
      <c r="G34" s="258"/>
      <c r="H34" s="161" t="str">
        <f t="shared" si="0"/>
        <v/>
      </c>
      <c r="I34" s="262"/>
      <c r="J34" s="297" t="str">
        <f>IF('KÜNYE - 1'!L34="","",'KÜNYE - 1'!L34)</f>
        <v/>
      </c>
    </row>
    <row r="35" spans="2:10" ht="35.1" customHeight="1" x14ac:dyDescent="0.25">
      <c r="B35" s="157" t="str">
        <f>IF('KÜNYE - 1'!C35="","",'KÜNYE - 1'!C35)</f>
        <v/>
      </c>
      <c r="C35" s="129" t="str">
        <f>IF('KÜNYE - 1'!D35="","",'KÜNYE - 1'!D35)</f>
        <v/>
      </c>
      <c r="D35" s="257"/>
      <c r="E35" s="258"/>
      <c r="F35" s="257"/>
      <c r="G35" s="258"/>
      <c r="H35" s="161" t="str">
        <f t="shared" si="0"/>
        <v/>
      </c>
      <c r="I35" s="262"/>
      <c r="J35" s="297" t="str">
        <f>IF('KÜNYE - 1'!L35="","",'KÜNYE - 1'!L35)</f>
        <v/>
      </c>
    </row>
    <row r="36" spans="2:10" ht="35.1" customHeight="1" x14ac:dyDescent="0.25">
      <c r="B36" s="157" t="str">
        <f>IF('KÜNYE - 1'!C36="","",'KÜNYE - 1'!C36)</f>
        <v/>
      </c>
      <c r="C36" s="129" t="str">
        <f>IF('KÜNYE - 1'!D36="","",'KÜNYE - 1'!D36)</f>
        <v/>
      </c>
      <c r="D36" s="257"/>
      <c r="E36" s="258"/>
      <c r="F36" s="257"/>
      <c r="G36" s="258"/>
      <c r="H36" s="161" t="str">
        <f t="shared" si="0"/>
        <v/>
      </c>
      <c r="I36" s="262"/>
      <c r="J36" s="297" t="str">
        <f>IF('KÜNYE - 1'!L36="","",'KÜNYE - 1'!L36)</f>
        <v/>
      </c>
    </row>
    <row r="37" spans="2:10" ht="35.1" customHeight="1" x14ac:dyDescent="0.25">
      <c r="B37" s="157" t="str">
        <f>IF('KÜNYE - 1'!C37="","",'KÜNYE - 1'!C37)</f>
        <v/>
      </c>
      <c r="C37" s="129" t="str">
        <f>IF('KÜNYE - 1'!D37="","",'KÜNYE - 1'!D37)</f>
        <v/>
      </c>
      <c r="D37" s="257"/>
      <c r="E37" s="258"/>
      <c r="F37" s="257"/>
      <c r="G37" s="258"/>
      <c r="H37" s="161" t="str">
        <f t="shared" si="0"/>
        <v/>
      </c>
      <c r="I37" s="262"/>
      <c r="J37" s="297" t="str">
        <f>IF('KÜNYE - 1'!L37="","",'KÜNYE - 1'!L37)</f>
        <v/>
      </c>
    </row>
    <row r="38" spans="2:10" ht="35.1" customHeight="1" x14ac:dyDescent="0.25">
      <c r="B38" s="157" t="str">
        <f>IF('KÜNYE - 1'!C38="","",'KÜNYE - 1'!C38)</f>
        <v/>
      </c>
      <c r="C38" s="129" t="str">
        <f>IF('KÜNYE - 1'!D38="","",'KÜNYE - 1'!D38)</f>
        <v/>
      </c>
      <c r="D38" s="257"/>
      <c r="E38" s="258"/>
      <c r="F38" s="257"/>
      <c r="G38" s="258"/>
      <c r="H38" s="161" t="str">
        <f t="shared" si="0"/>
        <v/>
      </c>
      <c r="I38" s="262"/>
      <c r="J38" s="297" t="str">
        <f>IF('KÜNYE - 1'!L38="","",'KÜNYE - 1'!L38)</f>
        <v/>
      </c>
    </row>
    <row r="39" spans="2:10" ht="35.1" customHeight="1" x14ac:dyDescent="0.25">
      <c r="B39" s="157" t="str">
        <f>IF('KÜNYE - 1'!C39="","",'KÜNYE - 1'!C39)</f>
        <v/>
      </c>
      <c r="C39" s="129" t="str">
        <f>IF('KÜNYE - 1'!D39="","",'KÜNYE - 1'!D39)</f>
        <v/>
      </c>
      <c r="D39" s="257"/>
      <c r="E39" s="258"/>
      <c r="F39" s="257"/>
      <c r="G39" s="258"/>
      <c r="H39" s="161" t="str">
        <f t="shared" si="0"/>
        <v/>
      </c>
      <c r="I39" s="262"/>
      <c r="J39" s="297" t="str">
        <f>IF('KÜNYE - 1'!L39="","",'KÜNYE - 1'!L39)</f>
        <v/>
      </c>
    </row>
    <row r="40" spans="2:10" ht="35.1" customHeight="1" x14ac:dyDescent="0.25">
      <c r="B40" s="157" t="str">
        <f>IF('KÜNYE - 1'!C40="","",'KÜNYE - 1'!C40)</f>
        <v/>
      </c>
      <c r="C40" s="129" t="str">
        <f>IF('KÜNYE - 1'!D40="","",'KÜNYE - 1'!D40)</f>
        <v/>
      </c>
      <c r="D40" s="257"/>
      <c r="E40" s="258"/>
      <c r="F40" s="257"/>
      <c r="G40" s="258"/>
      <c r="H40" s="161" t="str">
        <f t="shared" si="0"/>
        <v/>
      </c>
      <c r="I40" s="262"/>
      <c r="J40" s="297" t="str">
        <f>IF('KÜNYE - 1'!L40="","",'KÜNYE - 1'!L40)</f>
        <v/>
      </c>
    </row>
    <row r="41" spans="2:10" ht="35.1" customHeight="1" x14ac:dyDescent="0.25">
      <c r="B41" s="157" t="str">
        <f>IF('KÜNYE - 1'!C41="","",'KÜNYE - 1'!C41)</f>
        <v/>
      </c>
      <c r="C41" s="129" t="str">
        <f>IF('KÜNYE - 1'!D41="","",'KÜNYE - 1'!D41)</f>
        <v/>
      </c>
      <c r="D41" s="257"/>
      <c r="E41" s="258"/>
      <c r="F41" s="257"/>
      <c r="G41" s="258"/>
      <c r="H41" s="161" t="str">
        <f t="shared" si="0"/>
        <v/>
      </c>
      <c r="I41" s="262"/>
      <c r="J41" s="297" t="str">
        <f>IF('KÜNYE - 1'!L41="","",'KÜNYE - 1'!L41)</f>
        <v/>
      </c>
    </row>
    <row r="42" spans="2:10" ht="35.1" customHeight="1" x14ac:dyDescent="0.25">
      <c r="B42" s="157" t="str">
        <f>IF('KÜNYE - 1'!C42="","",'KÜNYE - 1'!C42)</f>
        <v/>
      </c>
      <c r="C42" s="129" t="str">
        <f>IF('KÜNYE - 1'!D42="","",'KÜNYE - 1'!D42)</f>
        <v/>
      </c>
      <c r="D42" s="257"/>
      <c r="E42" s="258"/>
      <c r="F42" s="257"/>
      <c r="G42" s="258"/>
      <c r="H42" s="161" t="str">
        <f t="shared" si="0"/>
        <v/>
      </c>
      <c r="I42" s="262"/>
      <c r="J42" s="297" t="str">
        <f>IF('KÜNYE - 1'!L42="","",'KÜNYE - 1'!L42)</f>
        <v/>
      </c>
    </row>
    <row r="43" spans="2:10" ht="35.1" customHeight="1" x14ac:dyDescent="0.25">
      <c r="B43" s="157" t="str">
        <f>IF('KÜNYE - 1'!C43="","",'KÜNYE - 1'!C43)</f>
        <v/>
      </c>
      <c r="C43" s="129" t="str">
        <f>IF('KÜNYE - 1'!D43="","",'KÜNYE - 1'!D43)</f>
        <v/>
      </c>
      <c r="D43" s="257"/>
      <c r="E43" s="258"/>
      <c r="F43" s="257"/>
      <c r="G43" s="258"/>
      <c r="H43" s="161" t="str">
        <f t="shared" si="0"/>
        <v/>
      </c>
      <c r="I43" s="262"/>
      <c r="J43" s="297" t="str">
        <f>IF('KÜNYE - 1'!L43="","",'KÜNYE - 1'!L43)</f>
        <v/>
      </c>
    </row>
    <row r="44" spans="2:10" ht="35.1" customHeight="1" x14ac:dyDescent="0.25">
      <c r="B44" s="157" t="str">
        <f>IF('KÜNYE - 1'!C44="","",'KÜNYE - 1'!C44)</f>
        <v/>
      </c>
      <c r="C44" s="129" t="str">
        <f>IF('KÜNYE - 1'!D44="","",'KÜNYE - 1'!D44)</f>
        <v/>
      </c>
      <c r="D44" s="257"/>
      <c r="E44" s="258"/>
      <c r="F44" s="257"/>
      <c r="G44" s="258"/>
      <c r="H44" s="161" t="str">
        <f t="shared" si="0"/>
        <v/>
      </c>
      <c r="I44" s="262"/>
      <c r="J44" s="297" t="str">
        <f>IF('KÜNYE - 1'!L44="","",'KÜNYE - 1'!L44)</f>
        <v/>
      </c>
    </row>
    <row r="45" spans="2:10" ht="35.1" customHeight="1" x14ac:dyDescent="0.25">
      <c r="B45" s="158" t="str">
        <f>IF('KÜNYE - 1'!C45="","",'KÜNYE - 1'!C45)</f>
        <v/>
      </c>
      <c r="C45" s="150" t="str">
        <f>IF('KÜNYE - 1'!D45="","",'KÜNYE - 1'!D45)</f>
        <v/>
      </c>
      <c r="D45" s="260"/>
      <c r="E45" s="261"/>
      <c r="F45" s="260"/>
      <c r="G45" s="261"/>
      <c r="H45" s="162" t="str">
        <f t="shared" si="0"/>
        <v/>
      </c>
      <c r="I45" s="263"/>
      <c r="J45" s="297" t="str">
        <f>IF('KÜNYE - 1'!L45="","",'KÜNYE - 1'!L45)</f>
        <v/>
      </c>
    </row>
    <row r="46" spans="2:10" ht="35.1" customHeight="1" x14ac:dyDescent="0.25">
      <c r="B46" s="157" t="str">
        <f>IF('KÜNYE - 1'!C46="","",'KÜNYE - 1'!C46)</f>
        <v/>
      </c>
      <c r="C46" s="129" t="str">
        <f>IF('KÜNYE - 1'!D46="","",'KÜNYE - 1'!D46)</f>
        <v/>
      </c>
      <c r="D46" s="257"/>
      <c r="E46" s="258"/>
      <c r="F46" s="257"/>
      <c r="G46" s="258"/>
      <c r="H46" s="161" t="str">
        <f t="shared" ref="H46:H102" si="1">IF(G46=0,"",(G46*100)/F46)</f>
        <v/>
      </c>
      <c r="I46" s="262"/>
      <c r="J46" s="297" t="str">
        <f>IF('KÜNYE - 1'!L46="","",'KÜNYE - 1'!L46)</f>
        <v/>
      </c>
    </row>
    <row r="47" spans="2:10" ht="35.1" customHeight="1" x14ac:dyDescent="0.25">
      <c r="B47" s="157" t="str">
        <f>IF('KÜNYE - 1'!C47="","",'KÜNYE - 1'!C47)</f>
        <v/>
      </c>
      <c r="C47" s="129" t="str">
        <f>IF('KÜNYE - 1'!D47="","",'KÜNYE - 1'!D47)</f>
        <v/>
      </c>
      <c r="D47" s="257"/>
      <c r="E47" s="258"/>
      <c r="F47" s="257"/>
      <c r="G47" s="258"/>
      <c r="H47" s="161" t="str">
        <f t="shared" si="1"/>
        <v/>
      </c>
      <c r="I47" s="262"/>
      <c r="J47" s="297" t="str">
        <f>IF('KÜNYE - 1'!L47="","",'KÜNYE - 1'!L47)</f>
        <v/>
      </c>
    </row>
    <row r="48" spans="2:10" ht="35.1" customHeight="1" x14ac:dyDescent="0.25">
      <c r="B48" s="157" t="str">
        <f>IF('KÜNYE - 1'!C48="","",'KÜNYE - 1'!C48)</f>
        <v/>
      </c>
      <c r="C48" s="129" t="str">
        <f>IF('KÜNYE - 1'!D48="","",'KÜNYE - 1'!D48)</f>
        <v/>
      </c>
      <c r="D48" s="257"/>
      <c r="E48" s="258"/>
      <c r="F48" s="257"/>
      <c r="G48" s="258"/>
      <c r="H48" s="161" t="str">
        <f t="shared" si="1"/>
        <v/>
      </c>
      <c r="I48" s="262"/>
      <c r="J48" s="297" t="str">
        <f>IF('KÜNYE - 1'!L48="","",'KÜNYE - 1'!L48)</f>
        <v/>
      </c>
    </row>
    <row r="49" spans="2:10" ht="35.1" customHeight="1" x14ac:dyDescent="0.25">
      <c r="B49" s="157" t="str">
        <f>IF('KÜNYE - 1'!C49="","",'KÜNYE - 1'!C49)</f>
        <v/>
      </c>
      <c r="C49" s="129" t="str">
        <f>IF('KÜNYE - 1'!D49="","",'KÜNYE - 1'!D49)</f>
        <v/>
      </c>
      <c r="D49" s="257"/>
      <c r="E49" s="258"/>
      <c r="F49" s="257"/>
      <c r="G49" s="258"/>
      <c r="H49" s="161" t="str">
        <f t="shared" si="1"/>
        <v/>
      </c>
      <c r="I49" s="262"/>
      <c r="J49" s="297" t="str">
        <f>IF('KÜNYE - 1'!L49="","",'KÜNYE - 1'!L49)</f>
        <v/>
      </c>
    </row>
    <row r="50" spans="2:10" ht="35.1" customHeight="1" x14ac:dyDescent="0.25">
      <c r="B50" s="157" t="str">
        <f>IF('KÜNYE - 1'!C50="","",'KÜNYE - 1'!C50)</f>
        <v/>
      </c>
      <c r="C50" s="129" t="str">
        <f>IF('KÜNYE - 1'!D50="","",'KÜNYE - 1'!D50)</f>
        <v/>
      </c>
      <c r="D50" s="257"/>
      <c r="E50" s="258"/>
      <c r="F50" s="257"/>
      <c r="G50" s="258"/>
      <c r="H50" s="161" t="str">
        <f t="shared" si="1"/>
        <v/>
      </c>
      <c r="I50" s="262"/>
      <c r="J50" s="297" t="str">
        <f>IF('KÜNYE - 1'!L50="","",'KÜNYE - 1'!L50)</f>
        <v/>
      </c>
    </row>
    <row r="51" spans="2:10" ht="35.1" customHeight="1" x14ac:dyDescent="0.25">
      <c r="B51" s="157" t="str">
        <f>IF('KÜNYE - 1'!C51="","",'KÜNYE - 1'!C51)</f>
        <v/>
      </c>
      <c r="C51" s="129" t="str">
        <f>IF('KÜNYE - 1'!D51="","",'KÜNYE - 1'!D51)</f>
        <v/>
      </c>
      <c r="D51" s="257"/>
      <c r="E51" s="258"/>
      <c r="F51" s="257"/>
      <c r="G51" s="258"/>
      <c r="H51" s="161" t="str">
        <f t="shared" si="1"/>
        <v/>
      </c>
      <c r="I51" s="262"/>
      <c r="J51" s="297" t="str">
        <f>IF('KÜNYE - 1'!L51="","",'KÜNYE - 1'!L51)</f>
        <v/>
      </c>
    </row>
    <row r="52" spans="2:10" ht="35.1" customHeight="1" x14ac:dyDescent="0.25">
      <c r="B52" s="157" t="str">
        <f>IF('KÜNYE - 1'!C52="","",'KÜNYE - 1'!C52)</f>
        <v/>
      </c>
      <c r="C52" s="129" t="str">
        <f>IF('KÜNYE - 1'!D52="","",'KÜNYE - 1'!D52)</f>
        <v/>
      </c>
      <c r="D52" s="257"/>
      <c r="E52" s="258"/>
      <c r="F52" s="257"/>
      <c r="G52" s="258"/>
      <c r="H52" s="161" t="str">
        <f t="shared" si="1"/>
        <v/>
      </c>
      <c r="I52" s="262"/>
      <c r="J52" s="297" t="str">
        <f>IF('KÜNYE - 1'!L52="","",'KÜNYE - 1'!L52)</f>
        <v/>
      </c>
    </row>
    <row r="53" spans="2:10" ht="35.1" customHeight="1" x14ac:dyDescent="0.25">
      <c r="B53" s="157" t="str">
        <f>IF('KÜNYE - 1'!C53="","",'KÜNYE - 1'!C53)</f>
        <v/>
      </c>
      <c r="C53" s="129" t="str">
        <f>IF('KÜNYE - 1'!D53="","",'KÜNYE - 1'!D53)</f>
        <v/>
      </c>
      <c r="D53" s="257"/>
      <c r="E53" s="258"/>
      <c r="F53" s="257"/>
      <c r="G53" s="258"/>
      <c r="H53" s="161" t="str">
        <f t="shared" si="1"/>
        <v/>
      </c>
      <c r="I53" s="262"/>
      <c r="J53" s="297" t="str">
        <f>IF('KÜNYE - 1'!L53="","",'KÜNYE - 1'!L53)</f>
        <v/>
      </c>
    </row>
    <row r="54" spans="2:10" ht="35.1" customHeight="1" x14ac:dyDescent="0.25">
      <c r="B54" s="157" t="str">
        <f>IF('KÜNYE - 1'!C54="","",'KÜNYE - 1'!C54)</f>
        <v/>
      </c>
      <c r="C54" s="129" t="str">
        <f>IF('KÜNYE - 1'!D54="","",'KÜNYE - 1'!D54)</f>
        <v/>
      </c>
      <c r="D54" s="257"/>
      <c r="E54" s="258"/>
      <c r="F54" s="257"/>
      <c r="G54" s="258"/>
      <c r="H54" s="161" t="str">
        <f t="shared" si="1"/>
        <v/>
      </c>
      <c r="I54" s="262"/>
      <c r="J54" s="297" t="str">
        <f>IF('KÜNYE - 1'!L54="","",'KÜNYE - 1'!L54)</f>
        <v/>
      </c>
    </row>
    <row r="55" spans="2:10" ht="35.1" customHeight="1" x14ac:dyDescent="0.25">
      <c r="B55" s="157" t="str">
        <f>IF('KÜNYE - 1'!C55="","",'KÜNYE - 1'!C55)</f>
        <v/>
      </c>
      <c r="C55" s="129" t="str">
        <f>IF('KÜNYE - 1'!D55="","",'KÜNYE - 1'!D55)</f>
        <v/>
      </c>
      <c r="D55" s="257"/>
      <c r="E55" s="258"/>
      <c r="F55" s="257"/>
      <c r="G55" s="258"/>
      <c r="H55" s="161" t="str">
        <f t="shared" si="1"/>
        <v/>
      </c>
      <c r="I55" s="262"/>
      <c r="J55" s="297" t="str">
        <f>IF('KÜNYE - 1'!L55="","",'KÜNYE - 1'!L55)</f>
        <v/>
      </c>
    </row>
    <row r="56" spans="2:10" ht="35.1" customHeight="1" x14ac:dyDescent="0.25">
      <c r="B56" s="157" t="str">
        <f>IF('KÜNYE - 1'!C56="","",'KÜNYE - 1'!C56)</f>
        <v/>
      </c>
      <c r="C56" s="129" t="str">
        <f>IF('KÜNYE - 1'!D56="","",'KÜNYE - 1'!D56)</f>
        <v/>
      </c>
      <c r="D56" s="257"/>
      <c r="E56" s="258"/>
      <c r="F56" s="257"/>
      <c r="G56" s="258"/>
      <c r="H56" s="161" t="str">
        <f t="shared" si="1"/>
        <v/>
      </c>
      <c r="I56" s="262"/>
      <c r="J56" s="297" t="str">
        <f>IF('KÜNYE - 1'!L56="","",'KÜNYE - 1'!L56)</f>
        <v/>
      </c>
    </row>
    <row r="57" spans="2:10" ht="35.1" customHeight="1" x14ac:dyDescent="0.25">
      <c r="B57" s="157" t="str">
        <f>IF('KÜNYE - 1'!C57="","",'KÜNYE - 1'!C57)</f>
        <v/>
      </c>
      <c r="C57" s="129" t="str">
        <f>IF('KÜNYE - 1'!D57="","",'KÜNYE - 1'!D57)</f>
        <v/>
      </c>
      <c r="D57" s="257"/>
      <c r="E57" s="258"/>
      <c r="F57" s="257"/>
      <c r="G57" s="258"/>
      <c r="H57" s="161" t="str">
        <f t="shared" si="1"/>
        <v/>
      </c>
      <c r="I57" s="262"/>
      <c r="J57" s="297" t="str">
        <f>IF('KÜNYE - 1'!L57="","",'KÜNYE - 1'!L57)</f>
        <v/>
      </c>
    </row>
    <row r="58" spans="2:10" ht="35.1" customHeight="1" x14ac:dyDescent="0.25">
      <c r="B58" s="157" t="str">
        <f>IF('KÜNYE - 1'!C58="","",'KÜNYE - 1'!C58)</f>
        <v/>
      </c>
      <c r="C58" s="129" t="str">
        <f>IF('KÜNYE - 1'!D58="","",'KÜNYE - 1'!D58)</f>
        <v/>
      </c>
      <c r="D58" s="257"/>
      <c r="E58" s="258"/>
      <c r="F58" s="257"/>
      <c r="G58" s="258"/>
      <c r="H58" s="161" t="str">
        <f t="shared" si="1"/>
        <v/>
      </c>
      <c r="I58" s="262"/>
      <c r="J58" s="297" t="str">
        <f>IF('KÜNYE - 1'!L58="","",'KÜNYE - 1'!L58)</f>
        <v/>
      </c>
    </row>
    <row r="59" spans="2:10" ht="35.1" customHeight="1" x14ac:dyDescent="0.25">
      <c r="B59" s="157" t="str">
        <f>IF('KÜNYE - 1'!C59="","",'KÜNYE - 1'!C59)</f>
        <v/>
      </c>
      <c r="C59" s="129" t="str">
        <f>IF('KÜNYE - 1'!D59="","",'KÜNYE - 1'!D59)</f>
        <v/>
      </c>
      <c r="D59" s="257"/>
      <c r="E59" s="258"/>
      <c r="F59" s="257"/>
      <c r="G59" s="258"/>
      <c r="H59" s="161" t="str">
        <f t="shared" si="1"/>
        <v/>
      </c>
      <c r="I59" s="262"/>
      <c r="J59" s="297" t="str">
        <f>IF('KÜNYE - 1'!L59="","",'KÜNYE - 1'!L59)</f>
        <v/>
      </c>
    </row>
    <row r="60" spans="2:10" ht="35.1" customHeight="1" x14ac:dyDescent="0.25">
      <c r="B60" s="157" t="str">
        <f>IF('KÜNYE - 1'!C60="","",'KÜNYE - 1'!C60)</f>
        <v/>
      </c>
      <c r="C60" s="129" t="str">
        <f>IF('KÜNYE - 1'!D60="","",'KÜNYE - 1'!D60)</f>
        <v/>
      </c>
      <c r="D60" s="257"/>
      <c r="E60" s="258"/>
      <c r="F60" s="257"/>
      <c r="G60" s="258"/>
      <c r="H60" s="161" t="str">
        <f t="shared" si="1"/>
        <v/>
      </c>
      <c r="I60" s="262"/>
      <c r="J60" s="297" t="str">
        <f>IF('KÜNYE - 1'!L60="","",'KÜNYE - 1'!L60)</f>
        <v/>
      </c>
    </row>
    <row r="61" spans="2:10" ht="35.1" customHeight="1" x14ac:dyDescent="0.25">
      <c r="B61" s="157" t="str">
        <f>IF('KÜNYE - 1'!C61="","",'KÜNYE - 1'!C61)</f>
        <v/>
      </c>
      <c r="C61" s="129" t="str">
        <f>IF('KÜNYE - 1'!D61="","",'KÜNYE - 1'!D61)</f>
        <v/>
      </c>
      <c r="D61" s="257"/>
      <c r="E61" s="258"/>
      <c r="F61" s="257"/>
      <c r="G61" s="258"/>
      <c r="H61" s="161" t="str">
        <f t="shared" si="1"/>
        <v/>
      </c>
      <c r="I61" s="262"/>
      <c r="J61" s="297" t="str">
        <f>IF('KÜNYE - 1'!L61="","",'KÜNYE - 1'!L61)</f>
        <v/>
      </c>
    </row>
    <row r="62" spans="2:10" ht="35.1" customHeight="1" x14ac:dyDescent="0.25">
      <c r="B62" s="157" t="str">
        <f>IF('KÜNYE - 1'!C62="","",'KÜNYE - 1'!C62)</f>
        <v/>
      </c>
      <c r="C62" s="129" t="str">
        <f>IF('KÜNYE - 1'!D62="","",'KÜNYE - 1'!D62)</f>
        <v/>
      </c>
      <c r="D62" s="257"/>
      <c r="E62" s="258"/>
      <c r="F62" s="257"/>
      <c r="G62" s="258"/>
      <c r="H62" s="161" t="str">
        <f t="shared" si="1"/>
        <v/>
      </c>
      <c r="I62" s="262"/>
      <c r="J62" s="297" t="str">
        <f>IF('KÜNYE - 1'!L62="","",'KÜNYE - 1'!L62)</f>
        <v/>
      </c>
    </row>
    <row r="63" spans="2:10" ht="35.1" customHeight="1" x14ac:dyDescent="0.25">
      <c r="B63" s="157" t="str">
        <f>IF('KÜNYE - 1'!C63="","",'KÜNYE - 1'!C63)</f>
        <v/>
      </c>
      <c r="C63" s="129" t="str">
        <f>IF('KÜNYE - 1'!D63="","",'KÜNYE - 1'!D63)</f>
        <v/>
      </c>
      <c r="D63" s="257"/>
      <c r="E63" s="258"/>
      <c r="F63" s="257"/>
      <c r="G63" s="258"/>
      <c r="H63" s="161" t="str">
        <f t="shared" si="1"/>
        <v/>
      </c>
      <c r="I63" s="262"/>
      <c r="J63" s="297" t="str">
        <f>IF('KÜNYE - 1'!L63="","",'KÜNYE - 1'!L63)</f>
        <v/>
      </c>
    </row>
    <row r="64" spans="2:10" ht="35.1" customHeight="1" x14ac:dyDescent="0.25">
      <c r="B64" s="157" t="str">
        <f>IF('KÜNYE - 1'!C64="","",'KÜNYE - 1'!C64)</f>
        <v/>
      </c>
      <c r="C64" s="129" t="str">
        <f>IF('KÜNYE - 1'!D64="","",'KÜNYE - 1'!D64)</f>
        <v/>
      </c>
      <c r="D64" s="257"/>
      <c r="E64" s="258"/>
      <c r="F64" s="257"/>
      <c r="G64" s="258"/>
      <c r="H64" s="161" t="str">
        <f t="shared" si="1"/>
        <v/>
      </c>
      <c r="I64" s="262"/>
      <c r="J64" s="297" t="str">
        <f>IF('KÜNYE - 1'!L64="","",'KÜNYE - 1'!L64)</f>
        <v/>
      </c>
    </row>
    <row r="65" spans="2:10" ht="35.1" customHeight="1" x14ac:dyDescent="0.25">
      <c r="B65" s="157" t="str">
        <f>IF('KÜNYE - 1'!C65="","",'KÜNYE - 1'!C65)</f>
        <v/>
      </c>
      <c r="C65" s="129" t="str">
        <f>IF('KÜNYE - 1'!D65="","",'KÜNYE - 1'!D65)</f>
        <v/>
      </c>
      <c r="D65" s="257"/>
      <c r="E65" s="258"/>
      <c r="F65" s="257"/>
      <c r="G65" s="258"/>
      <c r="H65" s="161" t="str">
        <f t="shared" si="1"/>
        <v/>
      </c>
      <c r="I65" s="262"/>
      <c r="J65" s="297" t="str">
        <f>IF('KÜNYE - 1'!L65="","",'KÜNYE - 1'!L65)</f>
        <v/>
      </c>
    </row>
    <row r="66" spans="2:10" ht="35.1" customHeight="1" x14ac:dyDescent="0.25">
      <c r="B66" s="157" t="str">
        <f>IF('KÜNYE - 1'!C66="","",'KÜNYE - 1'!C66)</f>
        <v/>
      </c>
      <c r="C66" s="129" t="str">
        <f>IF('KÜNYE - 1'!D66="","",'KÜNYE - 1'!D66)</f>
        <v/>
      </c>
      <c r="D66" s="257"/>
      <c r="E66" s="258"/>
      <c r="F66" s="257"/>
      <c r="G66" s="258"/>
      <c r="H66" s="161" t="str">
        <f t="shared" si="1"/>
        <v/>
      </c>
      <c r="I66" s="262"/>
      <c r="J66" s="297" t="str">
        <f>IF('KÜNYE - 1'!L66="","",'KÜNYE - 1'!L66)</f>
        <v/>
      </c>
    </row>
    <row r="67" spans="2:10" ht="35.1" customHeight="1" x14ac:dyDescent="0.25">
      <c r="B67" s="157" t="str">
        <f>IF('KÜNYE - 1'!C67="","",'KÜNYE - 1'!C67)</f>
        <v/>
      </c>
      <c r="C67" s="129" t="str">
        <f>IF('KÜNYE - 1'!D67="","",'KÜNYE - 1'!D67)</f>
        <v/>
      </c>
      <c r="D67" s="257"/>
      <c r="E67" s="258"/>
      <c r="F67" s="257"/>
      <c r="G67" s="258"/>
      <c r="H67" s="161" t="str">
        <f t="shared" si="1"/>
        <v/>
      </c>
      <c r="I67" s="262"/>
      <c r="J67" s="297" t="str">
        <f>IF('KÜNYE - 1'!L67="","",'KÜNYE - 1'!L67)</f>
        <v/>
      </c>
    </row>
    <row r="68" spans="2:10" ht="35.1" customHeight="1" x14ac:dyDescent="0.25">
      <c r="B68" s="157" t="str">
        <f>IF('KÜNYE - 1'!C68="","",'KÜNYE - 1'!C68)</f>
        <v/>
      </c>
      <c r="C68" s="129" t="str">
        <f>IF('KÜNYE - 1'!D68="","",'KÜNYE - 1'!D68)</f>
        <v/>
      </c>
      <c r="D68" s="257"/>
      <c r="E68" s="258"/>
      <c r="F68" s="257"/>
      <c r="G68" s="258"/>
      <c r="H68" s="161" t="str">
        <f t="shared" si="1"/>
        <v/>
      </c>
      <c r="I68" s="262"/>
      <c r="J68" s="297" t="str">
        <f>IF('KÜNYE - 1'!L68="","",'KÜNYE - 1'!L68)</f>
        <v/>
      </c>
    </row>
    <row r="69" spans="2:10" ht="35.1" customHeight="1" x14ac:dyDescent="0.25">
      <c r="B69" s="157" t="str">
        <f>IF('KÜNYE - 1'!C69="","",'KÜNYE - 1'!C69)</f>
        <v/>
      </c>
      <c r="C69" s="129" t="str">
        <f>IF('KÜNYE - 1'!D69="","",'KÜNYE - 1'!D69)</f>
        <v/>
      </c>
      <c r="D69" s="257"/>
      <c r="E69" s="258"/>
      <c r="F69" s="257"/>
      <c r="G69" s="258"/>
      <c r="H69" s="161" t="str">
        <f t="shared" si="1"/>
        <v/>
      </c>
      <c r="I69" s="262"/>
      <c r="J69" s="297" t="str">
        <f>IF('KÜNYE - 1'!L69="","",'KÜNYE - 1'!L69)</f>
        <v/>
      </c>
    </row>
    <row r="70" spans="2:10" ht="35.1" customHeight="1" x14ac:dyDescent="0.25">
      <c r="B70" s="157" t="str">
        <f>IF('KÜNYE - 1'!C70="","",'KÜNYE - 1'!C70)</f>
        <v/>
      </c>
      <c r="C70" s="129" t="str">
        <f>IF('KÜNYE - 1'!D70="","",'KÜNYE - 1'!D70)</f>
        <v/>
      </c>
      <c r="D70" s="257"/>
      <c r="E70" s="258"/>
      <c r="F70" s="257"/>
      <c r="G70" s="258"/>
      <c r="H70" s="161" t="str">
        <f t="shared" si="1"/>
        <v/>
      </c>
      <c r="I70" s="262"/>
      <c r="J70" s="297" t="str">
        <f>IF('KÜNYE - 1'!L70="","",'KÜNYE - 1'!L70)</f>
        <v/>
      </c>
    </row>
    <row r="71" spans="2:10" ht="35.1" customHeight="1" x14ac:dyDescent="0.25">
      <c r="B71" s="157" t="str">
        <f>IF('KÜNYE - 1'!C71="","",'KÜNYE - 1'!C71)</f>
        <v/>
      </c>
      <c r="C71" s="129" t="str">
        <f>IF('KÜNYE - 1'!D71="","",'KÜNYE - 1'!D71)</f>
        <v/>
      </c>
      <c r="D71" s="257"/>
      <c r="E71" s="258"/>
      <c r="F71" s="257"/>
      <c r="G71" s="258"/>
      <c r="H71" s="161" t="str">
        <f t="shared" si="1"/>
        <v/>
      </c>
      <c r="I71" s="262"/>
      <c r="J71" s="297" t="str">
        <f>IF('KÜNYE - 1'!L71="","",'KÜNYE - 1'!L71)</f>
        <v/>
      </c>
    </row>
    <row r="72" spans="2:10" ht="35.1" customHeight="1" x14ac:dyDescent="0.25">
      <c r="B72" s="157" t="str">
        <f>IF('KÜNYE - 1'!C72="","",'KÜNYE - 1'!C72)</f>
        <v/>
      </c>
      <c r="C72" s="129" t="str">
        <f>IF('KÜNYE - 1'!D72="","",'KÜNYE - 1'!D72)</f>
        <v/>
      </c>
      <c r="D72" s="257"/>
      <c r="E72" s="258"/>
      <c r="F72" s="257"/>
      <c r="G72" s="258"/>
      <c r="H72" s="161" t="str">
        <f t="shared" si="1"/>
        <v/>
      </c>
      <c r="I72" s="262"/>
      <c r="J72" s="297" t="str">
        <f>IF('KÜNYE - 1'!L72="","",'KÜNYE - 1'!L72)</f>
        <v/>
      </c>
    </row>
    <row r="73" spans="2:10" ht="35.1" customHeight="1" x14ac:dyDescent="0.25">
      <c r="B73" s="157" t="str">
        <f>IF('KÜNYE - 1'!C73="","",'KÜNYE - 1'!C73)</f>
        <v/>
      </c>
      <c r="C73" s="129" t="str">
        <f>IF('KÜNYE - 1'!D73="","",'KÜNYE - 1'!D73)</f>
        <v/>
      </c>
      <c r="D73" s="257"/>
      <c r="E73" s="258"/>
      <c r="F73" s="257"/>
      <c r="G73" s="258"/>
      <c r="H73" s="161" t="str">
        <f t="shared" si="1"/>
        <v/>
      </c>
      <c r="I73" s="262"/>
      <c r="J73" s="297" t="str">
        <f>IF('KÜNYE - 1'!L73="","",'KÜNYE - 1'!L73)</f>
        <v/>
      </c>
    </row>
    <row r="74" spans="2:10" ht="35.1" customHeight="1" x14ac:dyDescent="0.25">
      <c r="B74" s="157" t="str">
        <f>IF('KÜNYE - 1'!C74="","",'KÜNYE - 1'!C74)</f>
        <v/>
      </c>
      <c r="C74" s="129" t="str">
        <f>IF('KÜNYE - 1'!D74="","",'KÜNYE - 1'!D74)</f>
        <v/>
      </c>
      <c r="D74" s="257"/>
      <c r="E74" s="258"/>
      <c r="F74" s="257"/>
      <c r="G74" s="258"/>
      <c r="H74" s="161" t="str">
        <f t="shared" si="1"/>
        <v/>
      </c>
      <c r="I74" s="262"/>
      <c r="J74" s="297" t="str">
        <f>IF('KÜNYE - 1'!L74="","",'KÜNYE - 1'!L74)</f>
        <v/>
      </c>
    </row>
    <row r="75" spans="2:10" ht="35.1" customHeight="1" x14ac:dyDescent="0.25">
      <c r="B75" s="157" t="str">
        <f>IF('KÜNYE - 1'!C75="","",'KÜNYE - 1'!C75)</f>
        <v/>
      </c>
      <c r="C75" s="129" t="str">
        <f>IF('KÜNYE - 1'!D75="","",'KÜNYE - 1'!D75)</f>
        <v/>
      </c>
      <c r="D75" s="257"/>
      <c r="E75" s="258"/>
      <c r="F75" s="257"/>
      <c r="G75" s="258"/>
      <c r="H75" s="161" t="str">
        <f t="shared" si="1"/>
        <v/>
      </c>
      <c r="I75" s="262"/>
      <c r="J75" s="297" t="str">
        <f>IF('KÜNYE - 1'!L75="","",'KÜNYE - 1'!L75)</f>
        <v/>
      </c>
    </row>
    <row r="76" spans="2:10" ht="35.1" customHeight="1" x14ac:dyDescent="0.25">
      <c r="B76" s="157" t="str">
        <f>IF('KÜNYE - 1'!C76="","",'KÜNYE - 1'!C76)</f>
        <v/>
      </c>
      <c r="C76" s="129" t="str">
        <f>IF('KÜNYE - 1'!D76="","",'KÜNYE - 1'!D76)</f>
        <v/>
      </c>
      <c r="D76" s="257"/>
      <c r="E76" s="258"/>
      <c r="F76" s="257"/>
      <c r="G76" s="258"/>
      <c r="H76" s="161" t="str">
        <f t="shared" si="1"/>
        <v/>
      </c>
      <c r="I76" s="262"/>
      <c r="J76" s="297" t="str">
        <f>IF('KÜNYE - 1'!L76="","",'KÜNYE - 1'!L76)</f>
        <v/>
      </c>
    </row>
    <row r="77" spans="2:10" ht="35.1" customHeight="1" x14ac:dyDescent="0.25">
      <c r="B77" s="157" t="str">
        <f>IF('KÜNYE - 1'!C77="","",'KÜNYE - 1'!C77)</f>
        <v/>
      </c>
      <c r="C77" s="129" t="str">
        <f>IF('KÜNYE - 1'!D77="","",'KÜNYE - 1'!D77)</f>
        <v/>
      </c>
      <c r="D77" s="257"/>
      <c r="E77" s="258"/>
      <c r="F77" s="257"/>
      <c r="G77" s="258"/>
      <c r="H77" s="161" t="str">
        <f t="shared" si="1"/>
        <v/>
      </c>
      <c r="I77" s="262"/>
      <c r="J77" s="297" t="str">
        <f>IF('KÜNYE - 1'!L77="","",'KÜNYE - 1'!L77)</f>
        <v/>
      </c>
    </row>
    <row r="78" spans="2:10" ht="35.1" customHeight="1" x14ac:dyDescent="0.25">
      <c r="B78" s="157" t="str">
        <f>IF('KÜNYE - 1'!C78="","",'KÜNYE - 1'!C78)</f>
        <v/>
      </c>
      <c r="C78" s="129" t="str">
        <f>IF('KÜNYE - 1'!D78="","",'KÜNYE - 1'!D78)</f>
        <v/>
      </c>
      <c r="D78" s="257"/>
      <c r="E78" s="258"/>
      <c r="F78" s="257"/>
      <c r="G78" s="258"/>
      <c r="H78" s="161" t="str">
        <f t="shared" si="1"/>
        <v/>
      </c>
      <c r="I78" s="262"/>
      <c r="J78" s="297" t="str">
        <f>IF('KÜNYE - 1'!L78="","",'KÜNYE - 1'!L78)</f>
        <v/>
      </c>
    </row>
    <row r="79" spans="2:10" ht="35.1" customHeight="1" x14ac:dyDescent="0.25">
      <c r="B79" s="157" t="str">
        <f>IF('KÜNYE - 1'!C79="","",'KÜNYE - 1'!C79)</f>
        <v/>
      </c>
      <c r="C79" s="129" t="str">
        <f>IF('KÜNYE - 1'!D79="","",'KÜNYE - 1'!D79)</f>
        <v/>
      </c>
      <c r="D79" s="257"/>
      <c r="E79" s="258"/>
      <c r="F79" s="257"/>
      <c r="G79" s="258"/>
      <c r="H79" s="161" t="str">
        <f t="shared" si="1"/>
        <v/>
      </c>
      <c r="I79" s="262"/>
      <c r="J79" s="297" t="str">
        <f>IF('KÜNYE - 1'!L79="","",'KÜNYE - 1'!L79)</f>
        <v/>
      </c>
    </row>
    <row r="80" spans="2:10" ht="35.1" customHeight="1" x14ac:dyDescent="0.25">
      <c r="B80" s="157" t="str">
        <f>IF('KÜNYE - 1'!C80="","",'KÜNYE - 1'!C80)</f>
        <v/>
      </c>
      <c r="C80" s="129" t="str">
        <f>IF('KÜNYE - 1'!D80="","",'KÜNYE - 1'!D80)</f>
        <v/>
      </c>
      <c r="D80" s="257"/>
      <c r="E80" s="258"/>
      <c r="F80" s="257"/>
      <c r="G80" s="258"/>
      <c r="H80" s="161" t="str">
        <f t="shared" si="1"/>
        <v/>
      </c>
      <c r="I80" s="262"/>
      <c r="J80" s="297" t="str">
        <f>IF('KÜNYE - 1'!L80="","",'KÜNYE - 1'!L80)</f>
        <v/>
      </c>
    </row>
    <row r="81" spans="2:10" ht="35.1" customHeight="1" x14ac:dyDescent="0.25">
      <c r="B81" s="157" t="str">
        <f>IF('KÜNYE - 1'!C81="","",'KÜNYE - 1'!C81)</f>
        <v/>
      </c>
      <c r="C81" s="129" t="str">
        <f>IF('KÜNYE - 1'!D81="","",'KÜNYE - 1'!D81)</f>
        <v/>
      </c>
      <c r="D81" s="257"/>
      <c r="E81" s="258"/>
      <c r="F81" s="257"/>
      <c r="G81" s="258"/>
      <c r="H81" s="161" t="str">
        <f t="shared" si="1"/>
        <v/>
      </c>
      <c r="I81" s="262"/>
      <c r="J81" s="297" t="str">
        <f>IF('KÜNYE - 1'!L81="","",'KÜNYE - 1'!L81)</f>
        <v/>
      </c>
    </row>
    <row r="82" spans="2:10" ht="35.1" customHeight="1" x14ac:dyDescent="0.25">
      <c r="B82" s="157" t="str">
        <f>IF('KÜNYE - 1'!C82="","",'KÜNYE - 1'!C82)</f>
        <v/>
      </c>
      <c r="C82" s="129" t="str">
        <f>IF('KÜNYE - 1'!D82="","",'KÜNYE - 1'!D82)</f>
        <v/>
      </c>
      <c r="D82" s="257"/>
      <c r="E82" s="258"/>
      <c r="F82" s="257"/>
      <c r="G82" s="258"/>
      <c r="H82" s="161" t="str">
        <f t="shared" si="1"/>
        <v/>
      </c>
      <c r="I82" s="262"/>
      <c r="J82" s="297" t="str">
        <f>IF('KÜNYE - 1'!L82="","",'KÜNYE - 1'!L82)</f>
        <v/>
      </c>
    </row>
    <row r="83" spans="2:10" ht="35.1" customHeight="1" x14ac:dyDescent="0.25">
      <c r="B83" s="157" t="str">
        <f>IF('KÜNYE - 1'!C83="","",'KÜNYE - 1'!C83)</f>
        <v/>
      </c>
      <c r="C83" s="129" t="str">
        <f>IF('KÜNYE - 1'!D83="","",'KÜNYE - 1'!D83)</f>
        <v/>
      </c>
      <c r="D83" s="257"/>
      <c r="E83" s="258"/>
      <c r="F83" s="257"/>
      <c r="G83" s="258"/>
      <c r="H83" s="161" t="str">
        <f t="shared" si="1"/>
        <v/>
      </c>
      <c r="I83" s="262"/>
      <c r="J83" s="297" t="str">
        <f>IF('KÜNYE - 1'!L83="","",'KÜNYE - 1'!L83)</f>
        <v/>
      </c>
    </row>
    <row r="84" spans="2:10" ht="35.1" customHeight="1" x14ac:dyDescent="0.25">
      <c r="B84" s="157" t="str">
        <f>IF('KÜNYE - 1'!C84="","",'KÜNYE - 1'!C84)</f>
        <v/>
      </c>
      <c r="C84" s="129" t="str">
        <f>IF('KÜNYE - 1'!D84="","",'KÜNYE - 1'!D84)</f>
        <v/>
      </c>
      <c r="D84" s="257"/>
      <c r="E84" s="258"/>
      <c r="F84" s="257"/>
      <c r="G84" s="258"/>
      <c r="H84" s="161" t="str">
        <f t="shared" si="1"/>
        <v/>
      </c>
      <c r="I84" s="262"/>
      <c r="J84" s="297" t="str">
        <f>IF('KÜNYE - 1'!L84="","",'KÜNYE - 1'!L84)</f>
        <v/>
      </c>
    </row>
    <row r="85" spans="2:10" ht="35.1" customHeight="1" x14ac:dyDescent="0.25">
      <c r="B85" s="157" t="str">
        <f>IF('KÜNYE - 1'!C85="","",'KÜNYE - 1'!C85)</f>
        <v/>
      </c>
      <c r="C85" s="129" t="str">
        <f>IF('KÜNYE - 1'!D85="","",'KÜNYE - 1'!D85)</f>
        <v/>
      </c>
      <c r="D85" s="257"/>
      <c r="E85" s="258"/>
      <c r="F85" s="257"/>
      <c r="G85" s="258"/>
      <c r="H85" s="161" t="str">
        <f t="shared" si="1"/>
        <v/>
      </c>
      <c r="I85" s="262"/>
      <c r="J85" s="297" t="str">
        <f>IF('KÜNYE - 1'!L85="","",'KÜNYE - 1'!L85)</f>
        <v/>
      </c>
    </row>
    <row r="86" spans="2:10" ht="35.1" customHeight="1" x14ac:dyDescent="0.25">
      <c r="B86" s="157" t="str">
        <f>IF('KÜNYE - 1'!C86="","",'KÜNYE - 1'!C86)</f>
        <v/>
      </c>
      <c r="C86" s="129" t="str">
        <f>IF('KÜNYE - 1'!D86="","",'KÜNYE - 1'!D86)</f>
        <v/>
      </c>
      <c r="D86" s="257"/>
      <c r="E86" s="258"/>
      <c r="F86" s="257"/>
      <c r="G86" s="258"/>
      <c r="H86" s="161" t="str">
        <f t="shared" si="1"/>
        <v/>
      </c>
      <c r="I86" s="262"/>
      <c r="J86" s="297" t="str">
        <f>IF('KÜNYE - 1'!L86="","",'KÜNYE - 1'!L86)</f>
        <v/>
      </c>
    </row>
    <row r="87" spans="2:10" ht="35.1" customHeight="1" x14ac:dyDescent="0.25">
      <c r="B87" s="157" t="str">
        <f>IF('KÜNYE - 1'!C87="","",'KÜNYE - 1'!C87)</f>
        <v/>
      </c>
      <c r="C87" s="129" t="str">
        <f>IF('KÜNYE - 1'!D87="","",'KÜNYE - 1'!D87)</f>
        <v/>
      </c>
      <c r="D87" s="257"/>
      <c r="E87" s="258"/>
      <c r="F87" s="257"/>
      <c r="G87" s="258"/>
      <c r="H87" s="161" t="str">
        <f t="shared" si="1"/>
        <v/>
      </c>
      <c r="I87" s="262"/>
      <c r="J87" s="297" t="str">
        <f>IF('KÜNYE - 1'!L87="","",'KÜNYE - 1'!L87)</f>
        <v/>
      </c>
    </row>
    <row r="88" spans="2:10" ht="35.1" customHeight="1" x14ac:dyDescent="0.25">
      <c r="B88" s="157" t="str">
        <f>IF('KÜNYE - 1'!C88="","",'KÜNYE - 1'!C88)</f>
        <v/>
      </c>
      <c r="C88" s="129" t="str">
        <f>IF('KÜNYE - 1'!D88="","",'KÜNYE - 1'!D88)</f>
        <v/>
      </c>
      <c r="D88" s="257"/>
      <c r="E88" s="258"/>
      <c r="F88" s="257"/>
      <c r="G88" s="258"/>
      <c r="H88" s="161" t="str">
        <f t="shared" si="1"/>
        <v/>
      </c>
      <c r="I88" s="262"/>
      <c r="J88" s="297" t="str">
        <f>IF('KÜNYE - 1'!L88="","",'KÜNYE - 1'!L88)</f>
        <v/>
      </c>
    </row>
    <row r="89" spans="2:10" ht="35.1" customHeight="1" x14ac:dyDescent="0.25">
      <c r="B89" s="157" t="str">
        <f>IF('KÜNYE - 1'!C89="","",'KÜNYE - 1'!C89)</f>
        <v/>
      </c>
      <c r="C89" s="129" t="str">
        <f>IF('KÜNYE - 1'!D89="","",'KÜNYE - 1'!D89)</f>
        <v/>
      </c>
      <c r="D89" s="257"/>
      <c r="E89" s="258"/>
      <c r="F89" s="257"/>
      <c r="G89" s="258"/>
      <c r="H89" s="161" t="str">
        <f t="shared" si="1"/>
        <v/>
      </c>
      <c r="I89" s="262"/>
      <c r="J89" s="297" t="str">
        <f>IF('KÜNYE - 1'!L89="","",'KÜNYE - 1'!L89)</f>
        <v/>
      </c>
    </row>
    <row r="90" spans="2:10" ht="35.1" customHeight="1" x14ac:dyDescent="0.25">
      <c r="B90" s="157" t="str">
        <f>IF('KÜNYE - 1'!C90="","",'KÜNYE - 1'!C90)</f>
        <v/>
      </c>
      <c r="C90" s="129" t="str">
        <f>IF('KÜNYE - 1'!D90="","",'KÜNYE - 1'!D90)</f>
        <v/>
      </c>
      <c r="D90" s="257"/>
      <c r="E90" s="258"/>
      <c r="F90" s="257"/>
      <c r="G90" s="258"/>
      <c r="H90" s="161" t="str">
        <f t="shared" si="1"/>
        <v/>
      </c>
      <c r="I90" s="262"/>
      <c r="J90" s="297" t="str">
        <f>IF('KÜNYE - 1'!L90="","",'KÜNYE - 1'!L90)</f>
        <v/>
      </c>
    </row>
    <row r="91" spans="2:10" ht="35.1" customHeight="1" x14ac:dyDescent="0.25">
      <c r="B91" s="157" t="str">
        <f>IF('KÜNYE - 1'!C91="","",'KÜNYE - 1'!C91)</f>
        <v/>
      </c>
      <c r="C91" s="129" t="str">
        <f>IF('KÜNYE - 1'!D91="","",'KÜNYE - 1'!D91)</f>
        <v/>
      </c>
      <c r="D91" s="257"/>
      <c r="E91" s="258"/>
      <c r="F91" s="257"/>
      <c r="G91" s="258"/>
      <c r="H91" s="161" t="str">
        <f t="shared" si="1"/>
        <v/>
      </c>
      <c r="I91" s="262"/>
      <c r="J91" s="297" t="str">
        <f>IF('KÜNYE - 1'!L91="","",'KÜNYE - 1'!L91)</f>
        <v/>
      </c>
    </row>
    <row r="92" spans="2:10" ht="35.1" customHeight="1" x14ac:dyDescent="0.25">
      <c r="B92" s="157" t="str">
        <f>IF('KÜNYE - 1'!C92="","",'KÜNYE - 1'!C92)</f>
        <v/>
      </c>
      <c r="C92" s="129" t="str">
        <f>IF('KÜNYE - 1'!D92="","",'KÜNYE - 1'!D92)</f>
        <v/>
      </c>
      <c r="D92" s="257"/>
      <c r="E92" s="258"/>
      <c r="F92" s="257"/>
      <c r="G92" s="258"/>
      <c r="H92" s="161" t="str">
        <f t="shared" si="1"/>
        <v/>
      </c>
      <c r="I92" s="262"/>
      <c r="J92" s="297" t="str">
        <f>IF('KÜNYE - 1'!L92="","",'KÜNYE - 1'!L92)</f>
        <v/>
      </c>
    </row>
    <row r="93" spans="2:10" ht="35.1" customHeight="1" x14ac:dyDescent="0.25">
      <c r="B93" s="157" t="str">
        <f>IF('KÜNYE - 1'!C93="","",'KÜNYE - 1'!C93)</f>
        <v/>
      </c>
      <c r="C93" s="129" t="str">
        <f>IF('KÜNYE - 1'!D93="","",'KÜNYE - 1'!D93)</f>
        <v/>
      </c>
      <c r="D93" s="257"/>
      <c r="E93" s="258"/>
      <c r="F93" s="257"/>
      <c r="G93" s="258"/>
      <c r="H93" s="161" t="str">
        <f t="shared" si="1"/>
        <v/>
      </c>
      <c r="I93" s="262"/>
      <c r="J93" s="297" t="str">
        <f>IF('KÜNYE - 1'!L93="","",'KÜNYE - 1'!L93)</f>
        <v/>
      </c>
    </row>
    <row r="94" spans="2:10" ht="35.1" customHeight="1" x14ac:dyDescent="0.25">
      <c r="B94" s="157" t="str">
        <f>IF('KÜNYE - 1'!C94="","",'KÜNYE - 1'!C94)</f>
        <v/>
      </c>
      <c r="C94" s="129" t="str">
        <f>IF('KÜNYE - 1'!D94="","",'KÜNYE - 1'!D94)</f>
        <v/>
      </c>
      <c r="D94" s="257"/>
      <c r="E94" s="258"/>
      <c r="F94" s="257"/>
      <c r="G94" s="258"/>
      <c r="H94" s="161" t="str">
        <f t="shared" si="1"/>
        <v/>
      </c>
      <c r="I94" s="262"/>
      <c r="J94" s="297" t="str">
        <f>IF('KÜNYE - 1'!L94="","",'KÜNYE - 1'!L94)</f>
        <v/>
      </c>
    </row>
    <row r="95" spans="2:10" ht="35.1" customHeight="1" x14ac:dyDescent="0.25">
      <c r="B95" s="157" t="str">
        <f>IF('KÜNYE - 1'!C95="","",'KÜNYE - 1'!C95)</f>
        <v/>
      </c>
      <c r="C95" s="129" t="str">
        <f>IF('KÜNYE - 1'!D95="","",'KÜNYE - 1'!D95)</f>
        <v/>
      </c>
      <c r="D95" s="257"/>
      <c r="E95" s="258"/>
      <c r="F95" s="257"/>
      <c r="G95" s="258"/>
      <c r="H95" s="161" t="str">
        <f t="shared" si="1"/>
        <v/>
      </c>
      <c r="I95" s="262"/>
      <c r="J95" s="297" t="str">
        <f>IF('KÜNYE - 1'!L95="","",'KÜNYE - 1'!L95)</f>
        <v/>
      </c>
    </row>
    <row r="96" spans="2:10" ht="35.1" customHeight="1" x14ac:dyDescent="0.25">
      <c r="B96" s="157" t="str">
        <f>IF('KÜNYE - 1'!C96="","",'KÜNYE - 1'!C96)</f>
        <v/>
      </c>
      <c r="C96" s="129" t="str">
        <f>IF('KÜNYE - 1'!D96="","",'KÜNYE - 1'!D96)</f>
        <v/>
      </c>
      <c r="D96" s="257"/>
      <c r="E96" s="258"/>
      <c r="F96" s="257"/>
      <c r="G96" s="258"/>
      <c r="H96" s="161" t="str">
        <f t="shared" si="1"/>
        <v/>
      </c>
      <c r="I96" s="262"/>
      <c r="J96" s="297" t="str">
        <f>IF('KÜNYE - 1'!L96="","",'KÜNYE - 1'!L96)</f>
        <v/>
      </c>
    </row>
    <row r="97" spans="2:10" ht="35.1" customHeight="1" x14ac:dyDescent="0.25">
      <c r="B97" s="157" t="str">
        <f>IF('KÜNYE - 1'!C97="","",'KÜNYE - 1'!C97)</f>
        <v/>
      </c>
      <c r="C97" s="129" t="str">
        <f>IF('KÜNYE - 1'!D97="","",'KÜNYE - 1'!D97)</f>
        <v/>
      </c>
      <c r="D97" s="257"/>
      <c r="E97" s="258"/>
      <c r="F97" s="257"/>
      <c r="G97" s="258"/>
      <c r="H97" s="161" t="str">
        <f t="shared" si="1"/>
        <v/>
      </c>
      <c r="I97" s="262"/>
      <c r="J97" s="297" t="str">
        <f>IF('KÜNYE - 1'!L97="","",'KÜNYE - 1'!L97)</f>
        <v/>
      </c>
    </row>
    <row r="98" spans="2:10" ht="35.1" customHeight="1" x14ac:dyDescent="0.25">
      <c r="B98" s="157" t="str">
        <f>IF('KÜNYE - 1'!C98="","",'KÜNYE - 1'!C98)</f>
        <v/>
      </c>
      <c r="C98" s="129" t="str">
        <f>IF('KÜNYE - 1'!D98="","",'KÜNYE - 1'!D98)</f>
        <v/>
      </c>
      <c r="D98" s="257"/>
      <c r="E98" s="258"/>
      <c r="F98" s="257"/>
      <c r="G98" s="258"/>
      <c r="H98" s="161" t="str">
        <f t="shared" si="1"/>
        <v/>
      </c>
      <c r="I98" s="262"/>
      <c r="J98" s="297" t="str">
        <f>IF('KÜNYE - 1'!L98="","",'KÜNYE - 1'!L98)</f>
        <v/>
      </c>
    </row>
    <row r="99" spans="2:10" ht="35.1" customHeight="1" x14ac:dyDescent="0.25">
      <c r="B99" s="157" t="str">
        <f>IF('KÜNYE - 1'!C99="","",'KÜNYE - 1'!C99)</f>
        <v/>
      </c>
      <c r="C99" s="129" t="str">
        <f>IF('KÜNYE - 1'!D99="","",'KÜNYE - 1'!D99)</f>
        <v/>
      </c>
      <c r="D99" s="257"/>
      <c r="E99" s="258"/>
      <c r="F99" s="257"/>
      <c r="G99" s="258"/>
      <c r="H99" s="161" t="str">
        <f t="shared" si="1"/>
        <v/>
      </c>
      <c r="I99" s="262"/>
      <c r="J99" s="297" t="str">
        <f>IF('KÜNYE - 1'!L99="","",'KÜNYE - 1'!L99)</f>
        <v/>
      </c>
    </row>
    <row r="100" spans="2:10" ht="35.1" customHeight="1" x14ac:dyDescent="0.25">
      <c r="B100" s="157" t="str">
        <f>IF('KÜNYE - 1'!C100="","",'KÜNYE - 1'!C100)</f>
        <v/>
      </c>
      <c r="C100" s="129" t="str">
        <f>IF('KÜNYE - 1'!D100="","",'KÜNYE - 1'!D100)</f>
        <v/>
      </c>
      <c r="D100" s="257"/>
      <c r="E100" s="258"/>
      <c r="F100" s="257"/>
      <c r="G100" s="258"/>
      <c r="H100" s="161" t="str">
        <f t="shared" si="1"/>
        <v/>
      </c>
      <c r="I100" s="262"/>
      <c r="J100" s="297" t="str">
        <f>IF('KÜNYE - 1'!L100="","",'KÜNYE - 1'!L100)</f>
        <v/>
      </c>
    </row>
    <row r="101" spans="2:10" ht="35.1" customHeight="1" x14ac:dyDescent="0.25">
      <c r="B101" s="157" t="str">
        <f>IF('KÜNYE - 1'!C101="","",'KÜNYE - 1'!C101)</f>
        <v/>
      </c>
      <c r="C101" s="129" t="str">
        <f>IF('KÜNYE - 1'!D101="","",'KÜNYE - 1'!D101)</f>
        <v/>
      </c>
      <c r="D101" s="257"/>
      <c r="E101" s="258"/>
      <c r="F101" s="257"/>
      <c r="G101" s="258"/>
      <c r="H101" s="161" t="str">
        <f t="shared" si="1"/>
        <v/>
      </c>
      <c r="I101" s="262"/>
      <c r="J101" s="297" t="str">
        <f>IF('KÜNYE - 1'!L101="","",'KÜNYE - 1'!L101)</f>
        <v/>
      </c>
    </row>
    <row r="102" spans="2:10" ht="35.1" customHeight="1" thickBot="1" x14ac:dyDescent="0.3">
      <c r="B102" s="298" t="str">
        <f>IF('KÜNYE - 1'!C102="","",'KÜNYE - 1'!C102)</f>
        <v/>
      </c>
      <c r="C102" s="130" t="str">
        <f>IF('KÜNYE - 1'!D102="","",'KÜNYE - 1'!D102)</f>
        <v/>
      </c>
      <c r="D102" s="299"/>
      <c r="E102" s="300"/>
      <c r="F102" s="299"/>
      <c r="G102" s="300"/>
      <c r="H102" s="301" t="str">
        <f t="shared" si="1"/>
        <v/>
      </c>
      <c r="I102" s="302"/>
      <c r="J102" s="303" t="str">
        <f>IF('KÜNYE - 1'!L102="","",'KÜNYE - 1'!L102)</f>
        <v/>
      </c>
    </row>
    <row r="103" spans="2:10" ht="15.75" thickTop="1" x14ac:dyDescent="0.25">
      <c r="B103" s="163"/>
      <c r="C103" s="164"/>
      <c r="D103" s="235"/>
      <c r="E103" s="235"/>
      <c r="F103" s="235"/>
      <c r="G103" s="235"/>
      <c r="H103" s="235"/>
      <c r="I103" s="235"/>
      <c r="J103" s="235"/>
    </row>
    <row r="104" spans="2:10" x14ac:dyDescent="0.25">
      <c r="B104" s="165"/>
      <c r="C104" s="166"/>
      <c r="D104" s="236"/>
      <c r="E104" s="236"/>
      <c r="F104" s="236"/>
      <c r="G104" s="236"/>
      <c r="H104" s="236"/>
      <c r="I104" s="236"/>
      <c r="J104" s="236"/>
    </row>
    <row r="105" spans="2:10" x14ac:dyDescent="0.25">
      <c r="B105" s="165"/>
      <c r="C105" s="166"/>
      <c r="D105" s="236"/>
      <c r="E105" s="236"/>
      <c r="F105" s="236"/>
      <c r="G105" s="236"/>
      <c r="H105" s="236"/>
      <c r="I105" s="236"/>
      <c r="J105" s="236"/>
    </row>
    <row r="106" spans="2:10" x14ac:dyDescent="0.25">
      <c r="B106" s="165"/>
      <c r="C106" s="166"/>
      <c r="D106" s="236"/>
      <c r="E106" s="236"/>
      <c r="F106" s="236"/>
      <c r="G106" s="236"/>
      <c r="H106" s="236"/>
      <c r="I106" s="236"/>
      <c r="J106" s="236"/>
    </row>
    <row r="107" spans="2:10" x14ac:dyDescent="0.25">
      <c r="B107" s="165"/>
      <c r="C107" s="166"/>
      <c r="D107" s="236"/>
      <c r="E107" s="236"/>
      <c r="F107" s="236"/>
      <c r="G107" s="236"/>
      <c r="H107" s="236"/>
      <c r="I107" s="236"/>
      <c r="J107" s="236"/>
    </row>
  </sheetData>
  <sheetProtection algorithmName="SHA-512" hashValue="hzW4sY1apVIEjz/eTSUCQnExpvwV9AThldirXm5L+dKilvtns6V6Ii1C+kho6ui0RS2CuxwTISU1fTgR+xUfZg==" saltValue="Gyx4SpI5yIiCqkQjtaVn2g==" spinCount="100000" sheet="1" formatCells="0" formatColumns="0" formatRows="0" selectLockedCells="1"/>
  <customSheetViews>
    <customSheetView guid="{1594E04C-04BF-4DD4-AFBB-2BFE2532C2F2}" scale="55" showPageBreaks="1" printArea="1" view="pageBreakPreview">
      <selection activeCell="E10" sqref="E10"/>
      <pageMargins left="0.27559055118110237" right="0.27559055118110237" top="0.74803149606299213" bottom="0.74803149606299213" header="0.31496062992125984" footer="0.31496062992125984"/>
      <pageSetup paperSize="9" scale="83" orientation="landscape" r:id="rId1"/>
    </customSheetView>
  </customSheetViews>
  <mergeCells count="1">
    <mergeCell ref="B1:J1"/>
  </mergeCells>
  <dataValidations count="7">
    <dataValidation allowBlank="1" showInputMessage="1" showErrorMessage="1" promptTitle="Fiziki Gerçekleşme Oranı %" prompt="Giriniz" sqref="I3:I17"/>
    <dataValidation allowBlank="1" showInputMessage="1" showErrorMessage="1" promptTitle="Nakdi Gerçekleşme Oranı" prompt="%" sqref="H3:H102"/>
    <dataValidation allowBlank="1" showInputMessage="1" showErrorMessage="1" promptTitle="Dönem Sonu Harcaması" prompt="Giriniz" sqref="G5:G6 G9:G10 G12 G14 G16"/>
    <dataValidation allowBlank="1" showInputMessage="1" showErrorMessage="1" promptTitle="Program Yılı Ödeneği " prompt="Giriniz" sqref="G3:G4 G7:G8 G11 F3:F17 G17 G15 G13 F102:G102"/>
    <dataValidation allowBlank="1" showInputMessage="1" showErrorMessage="1" promptTitle="Önceki Yıllar Harcaması" prompt="Giriniz" sqref="E3:E17 E102"/>
    <dataValidation allowBlank="1" showInputMessage="1" showErrorMessage="1" promptTitle="Proje Bedeli" prompt="Giriniz" sqref="D3:D17 D102"/>
    <dataValidation allowBlank="1" showInputMessage="1" showErrorMessage="1" promptTitle="Künye-1'den otomatik gelecektir." prompt="Giriniz" sqref="J3:J102"/>
  </dataValidations>
  <pageMargins left="0.27559055118110237" right="0.27559055118110237" top="0.74803149606299213" bottom="0.74803149606299213" header="0.31496062992125984" footer="0.31496062992125984"/>
  <pageSetup paperSize="9" scale="68" orientation="landscape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4"/>
  <dimension ref="A1:E105"/>
  <sheetViews>
    <sheetView view="pageBreakPreview" zoomScale="70" zoomScaleNormal="100" zoomScaleSheetLayoutView="70" workbookViewId="0">
      <pane ySplit="2" topLeftCell="A3" activePane="bottomLeft" state="frozen"/>
      <selection pane="bottomLeft" activeCell="D10" sqref="D10"/>
    </sheetView>
  </sheetViews>
  <sheetFormatPr defaultRowHeight="15" x14ac:dyDescent="0.25"/>
  <cols>
    <col min="1" max="1" width="18.7109375" style="79" customWidth="1"/>
    <col min="2" max="2" width="9.140625" style="6"/>
    <col min="3" max="3" width="80.7109375" style="12" customWidth="1"/>
    <col min="4" max="4" width="41.7109375" style="7" customWidth="1"/>
    <col min="5" max="5" width="50.7109375" style="7" customWidth="1"/>
    <col min="6" max="16384" width="9.140625" style="7"/>
  </cols>
  <sheetData>
    <row r="1" spans="1:5" s="9" customFormat="1" ht="30" customHeight="1" thickTop="1" thickBot="1" x14ac:dyDescent="0.3">
      <c r="A1" s="80"/>
      <c r="B1" s="373" t="s">
        <v>11</v>
      </c>
      <c r="C1" s="374"/>
      <c r="D1" s="374"/>
      <c r="E1" s="396"/>
    </row>
    <row r="2" spans="1:5" s="1" customFormat="1" ht="60" customHeight="1" thickTop="1" thickBot="1" x14ac:dyDescent="0.3">
      <c r="A2" s="76"/>
      <c r="B2" s="124" t="s">
        <v>0</v>
      </c>
      <c r="C2" s="127" t="s">
        <v>10</v>
      </c>
      <c r="D2" s="121" t="s">
        <v>20</v>
      </c>
      <c r="E2" s="173" t="s">
        <v>21</v>
      </c>
    </row>
    <row r="3" spans="1:5" s="9" customFormat="1" ht="35.1" customHeight="1" thickTop="1" x14ac:dyDescent="0.25">
      <c r="A3" s="80"/>
      <c r="B3" s="156">
        <f>IF('KÜNYE - 1'!C3="","",'KÜNYE - 1'!C3)</f>
        <v>1</v>
      </c>
      <c r="C3" s="174" t="str">
        <f>IF('KÜNYE - 1'!D3="","",'KÜNYE - 1'!D3)</f>
        <v>Örnek proje</v>
      </c>
      <c r="D3" s="178"/>
      <c r="E3" s="176"/>
    </row>
    <row r="4" spans="1:5" s="9" customFormat="1" ht="35.1" customHeight="1" x14ac:dyDescent="0.25">
      <c r="A4" s="80"/>
      <c r="B4" s="157" t="str">
        <f>IF('KÜNYE - 1'!C4="","",'KÜNYE - 1'!C4)</f>
        <v/>
      </c>
      <c r="C4" s="175" t="str">
        <f>IF('KÜNYE - 1'!D4="","",'KÜNYE - 1'!D4)</f>
        <v/>
      </c>
      <c r="D4" s="179"/>
      <c r="E4" s="177"/>
    </row>
    <row r="5" spans="1:5" s="9" customFormat="1" ht="35.1" customHeight="1" x14ac:dyDescent="0.25">
      <c r="A5" s="80"/>
      <c r="B5" s="157" t="str">
        <f>IF('KÜNYE - 1'!C5="","",'KÜNYE - 1'!C5)</f>
        <v/>
      </c>
      <c r="C5" s="175" t="str">
        <f>IF('KÜNYE - 1'!D5="","",'KÜNYE - 1'!D5)</f>
        <v/>
      </c>
      <c r="D5" s="179"/>
      <c r="E5" s="177"/>
    </row>
    <row r="6" spans="1:5" s="9" customFormat="1" ht="35.1" customHeight="1" x14ac:dyDescent="0.25">
      <c r="A6" s="80"/>
      <c r="B6" s="157" t="str">
        <f>IF('KÜNYE - 1'!C6="","",'KÜNYE - 1'!C6)</f>
        <v/>
      </c>
      <c r="C6" s="175" t="str">
        <f>IF('KÜNYE - 1'!D6="","",'KÜNYE - 1'!D6)</f>
        <v/>
      </c>
      <c r="D6" s="179"/>
      <c r="E6" s="177"/>
    </row>
    <row r="7" spans="1:5" s="9" customFormat="1" ht="35.1" customHeight="1" x14ac:dyDescent="0.25">
      <c r="A7" s="80"/>
      <c r="B7" s="157" t="str">
        <f>IF('KÜNYE - 1'!C7="","",'KÜNYE - 1'!C7)</f>
        <v/>
      </c>
      <c r="C7" s="175" t="str">
        <f>IF('KÜNYE - 1'!D7="","",'KÜNYE - 1'!D7)</f>
        <v/>
      </c>
      <c r="D7" s="179"/>
      <c r="E7" s="177"/>
    </row>
    <row r="8" spans="1:5" s="9" customFormat="1" ht="35.1" customHeight="1" x14ac:dyDescent="0.25">
      <c r="A8" s="80"/>
      <c r="B8" s="157" t="str">
        <f>IF('KÜNYE - 1'!C8="","",'KÜNYE - 1'!C8)</f>
        <v/>
      </c>
      <c r="C8" s="175" t="str">
        <f>IF('KÜNYE - 1'!D8="","",'KÜNYE - 1'!D8)</f>
        <v/>
      </c>
      <c r="D8" s="179"/>
      <c r="E8" s="177"/>
    </row>
    <row r="9" spans="1:5" s="9" customFormat="1" ht="35.1" customHeight="1" x14ac:dyDescent="0.25">
      <c r="A9" s="80"/>
      <c r="B9" s="157" t="str">
        <f>IF('KÜNYE - 1'!C9="","",'KÜNYE - 1'!C9)</f>
        <v/>
      </c>
      <c r="C9" s="175" t="str">
        <f>IF('KÜNYE - 1'!D9="","",'KÜNYE - 1'!D9)</f>
        <v/>
      </c>
      <c r="D9" s="179"/>
      <c r="E9" s="177"/>
    </row>
    <row r="10" spans="1:5" s="9" customFormat="1" ht="35.1" customHeight="1" x14ac:dyDescent="0.25">
      <c r="A10" s="80"/>
      <c r="B10" s="157" t="str">
        <f>IF('KÜNYE - 1'!C10="","",'KÜNYE - 1'!C10)</f>
        <v/>
      </c>
      <c r="C10" s="175" t="str">
        <f>IF('KÜNYE - 1'!D10="","",'KÜNYE - 1'!D10)</f>
        <v/>
      </c>
      <c r="D10" s="179"/>
      <c r="E10" s="177"/>
    </row>
    <row r="11" spans="1:5" s="9" customFormat="1" ht="35.1" customHeight="1" x14ac:dyDescent="0.25">
      <c r="A11" s="80"/>
      <c r="B11" s="157" t="str">
        <f>IF('KÜNYE - 1'!C11="","",'KÜNYE - 1'!C11)</f>
        <v/>
      </c>
      <c r="C11" s="175" t="str">
        <f>IF('KÜNYE - 1'!D11="","",'KÜNYE - 1'!D11)</f>
        <v/>
      </c>
      <c r="D11" s="179"/>
      <c r="E11" s="177"/>
    </row>
    <row r="12" spans="1:5" s="9" customFormat="1" ht="35.1" customHeight="1" x14ac:dyDescent="0.25">
      <c r="A12" s="80"/>
      <c r="B12" s="157" t="str">
        <f>IF('KÜNYE - 1'!C12="","",'KÜNYE - 1'!C12)</f>
        <v/>
      </c>
      <c r="C12" s="175" t="str">
        <f>IF('KÜNYE - 1'!D12="","",'KÜNYE - 1'!D12)</f>
        <v/>
      </c>
      <c r="D12" s="179"/>
      <c r="E12" s="177"/>
    </row>
    <row r="13" spans="1:5" s="9" customFormat="1" ht="35.1" customHeight="1" x14ac:dyDescent="0.25">
      <c r="A13" s="80"/>
      <c r="B13" s="157" t="str">
        <f>IF('KÜNYE - 1'!C13="","",'KÜNYE - 1'!C13)</f>
        <v/>
      </c>
      <c r="C13" s="175" t="str">
        <f>IF('KÜNYE - 1'!D13="","",'KÜNYE - 1'!D13)</f>
        <v/>
      </c>
      <c r="D13" s="179"/>
      <c r="E13" s="177"/>
    </row>
    <row r="14" spans="1:5" s="9" customFormat="1" ht="35.1" customHeight="1" x14ac:dyDescent="0.25">
      <c r="A14" s="80"/>
      <c r="B14" s="157" t="str">
        <f>IF('KÜNYE - 1'!C14="","",'KÜNYE - 1'!C14)</f>
        <v/>
      </c>
      <c r="C14" s="175" t="str">
        <f>IF('KÜNYE - 1'!D14="","",'KÜNYE - 1'!D14)</f>
        <v/>
      </c>
      <c r="D14" s="179"/>
      <c r="E14" s="177"/>
    </row>
    <row r="15" spans="1:5" s="9" customFormat="1" ht="35.1" customHeight="1" x14ac:dyDescent="0.25">
      <c r="A15" s="80"/>
      <c r="B15" s="157" t="str">
        <f>IF('KÜNYE - 1'!C15="","",'KÜNYE - 1'!C15)</f>
        <v/>
      </c>
      <c r="C15" s="175" t="str">
        <f>IF('KÜNYE - 1'!D15="","",'KÜNYE - 1'!D15)</f>
        <v/>
      </c>
      <c r="D15" s="179"/>
      <c r="E15" s="177"/>
    </row>
    <row r="16" spans="1:5" s="9" customFormat="1" ht="35.1" customHeight="1" x14ac:dyDescent="0.25">
      <c r="A16" s="80"/>
      <c r="B16" s="157" t="str">
        <f>IF('KÜNYE - 1'!C16="","",'KÜNYE - 1'!C16)</f>
        <v/>
      </c>
      <c r="C16" s="175" t="str">
        <f>IF('KÜNYE - 1'!D16="","",'KÜNYE - 1'!D16)</f>
        <v/>
      </c>
      <c r="D16" s="179"/>
      <c r="E16" s="177"/>
    </row>
    <row r="17" spans="1:5" s="9" customFormat="1" ht="35.1" customHeight="1" x14ac:dyDescent="0.25">
      <c r="A17" s="80"/>
      <c r="B17" s="157" t="str">
        <f>IF('KÜNYE - 1'!C17="","",'KÜNYE - 1'!C17)</f>
        <v/>
      </c>
      <c r="C17" s="175" t="str">
        <f>IF('KÜNYE - 1'!D17="","",'KÜNYE - 1'!D17)</f>
        <v/>
      </c>
      <c r="D17" s="179"/>
      <c r="E17" s="177"/>
    </row>
    <row r="18" spans="1:5" s="9" customFormat="1" ht="35.1" customHeight="1" x14ac:dyDescent="0.25">
      <c r="A18" s="80"/>
      <c r="B18" s="157" t="str">
        <f>IF('KÜNYE - 1'!C18="","",'KÜNYE - 1'!C18)</f>
        <v/>
      </c>
      <c r="C18" s="175" t="str">
        <f>IF('KÜNYE - 1'!D18="","",'KÜNYE - 1'!D18)</f>
        <v/>
      </c>
      <c r="D18" s="179"/>
      <c r="E18" s="177"/>
    </row>
    <row r="19" spans="1:5" s="9" customFormat="1" ht="35.1" customHeight="1" x14ac:dyDescent="0.25">
      <c r="A19" s="80"/>
      <c r="B19" s="157" t="str">
        <f>IF('KÜNYE - 1'!C19="","",'KÜNYE - 1'!C19)</f>
        <v/>
      </c>
      <c r="C19" s="175" t="str">
        <f>IF('KÜNYE - 1'!D19="","",'KÜNYE - 1'!D19)</f>
        <v/>
      </c>
      <c r="D19" s="179"/>
      <c r="E19" s="177"/>
    </row>
    <row r="20" spans="1:5" s="9" customFormat="1" ht="35.1" customHeight="1" x14ac:dyDescent="0.25">
      <c r="A20" s="80"/>
      <c r="B20" s="157" t="str">
        <f>IF('KÜNYE - 1'!C20="","",'KÜNYE - 1'!C20)</f>
        <v/>
      </c>
      <c r="C20" s="175" t="str">
        <f>IF('KÜNYE - 1'!D20="","",'KÜNYE - 1'!D20)</f>
        <v/>
      </c>
      <c r="D20" s="179"/>
      <c r="E20" s="177"/>
    </row>
    <row r="21" spans="1:5" ht="35.1" customHeight="1" x14ac:dyDescent="0.25">
      <c r="B21" s="157" t="str">
        <f>IF('KÜNYE - 1'!C21="","",'KÜNYE - 1'!C21)</f>
        <v/>
      </c>
      <c r="C21" s="175" t="str">
        <f>IF('KÜNYE - 1'!D21="","",'KÜNYE - 1'!D21)</f>
        <v/>
      </c>
      <c r="D21" s="179"/>
      <c r="E21" s="177"/>
    </row>
    <row r="22" spans="1:5" ht="35.1" customHeight="1" x14ac:dyDescent="0.25">
      <c r="B22" s="157" t="str">
        <f>IF('KÜNYE - 1'!C22="","",'KÜNYE - 1'!C22)</f>
        <v/>
      </c>
      <c r="C22" s="175" t="str">
        <f>IF('KÜNYE - 1'!D22="","",'KÜNYE - 1'!D22)</f>
        <v/>
      </c>
      <c r="D22" s="179"/>
      <c r="E22" s="177"/>
    </row>
    <row r="23" spans="1:5" ht="35.1" customHeight="1" x14ac:dyDescent="0.25">
      <c r="B23" s="157" t="str">
        <f>IF('KÜNYE - 1'!C23="","",'KÜNYE - 1'!C23)</f>
        <v/>
      </c>
      <c r="C23" s="175" t="str">
        <f>IF('KÜNYE - 1'!D23="","",'KÜNYE - 1'!D23)</f>
        <v/>
      </c>
      <c r="D23" s="179"/>
      <c r="E23" s="177"/>
    </row>
    <row r="24" spans="1:5" ht="35.1" customHeight="1" x14ac:dyDescent="0.25">
      <c r="B24" s="157" t="str">
        <f>IF('KÜNYE - 1'!C24="","",'KÜNYE - 1'!C24)</f>
        <v/>
      </c>
      <c r="C24" s="175" t="str">
        <f>IF('KÜNYE - 1'!D24="","",'KÜNYE - 1'!D24)</f>
        <v/>
      </c>
      <c r="D24" s="179"/>
      <c r="E24" s="177"/>
    </row>
    <row r="25" spans="1:5" ht="35.1" customHeight="1" x14ac:dyDescent="0.25">
      <c r="B25" s="157" t="str">
        <f>IF('KÜNYE - 1'!C25="","",'KÜNYE - 1'!C25)</f>
        <v/>
      </c>
      <c r="C25" s="175" t="str">
        <f>IF('KÜNYE - 1'!D25="","",'KÜNYE - 1'!D25)</f>
        <v/>
      </c>
      <c r="D25" s="179"/>
      <c r="E25" s="177"/>
    </row>
    <row r="26" spans="1:5" ht="35.1" customHeight="1" x14ac:dyDescent="0.25">
      <c r="B26" s="157" t="str">
        <f>IF('KÜNYE - 1'!C26="","",'KÜNYE - 1'!C26)</f>
        <v/>
      </c>
      <c r="C26" s="175" t="str">
        <f>IF('KÜNYE - 1'!D26="","",'KÜNYE - 1'!D26)</f>
        <v/>
      </c>
      <c r="D26" s="179"/>
      <c r="E26" s="177"/>
    </row>
    <row r="27" spans="1:5" ht="35.1" customHeight="1" x14ac:dyDescent="0.25">
      <c r="B27" s="157" t="str">
        <f>IF('KÜNYE - 1'!C27="","",'KÜNYE - 1'!C27)</f>
        <v/>
      </c>
      <c r="C27" s="175" t="str">
        <f>IF('KÜNYE - 1'!D27="","",'KÜNYE - 1'!D27)</f>
        <v/>
      </c>
      <c r="D27" s="179"/>
      <c r="E27" s="177"/>
    </row>
    <row r="28" spans="1:5" ht="35.1" customHeight="1" x14ac:dyDescent="0.25">
      <c r="B28" s="157" t="str">
        <f>IF('KÜNYE - 1'!C28="","",'KÜNYE - 1'!C28)</f>
        <v/>
      </c>
      <c r="C28" s="175" t="str">
        <f>IF('KÜNYE - 1'!D28="","",'KÜNYE - 1'!D28)</f>
        <v/>
      </c>
      <c r="D28" s="179"/>
      <c r="E28" s="177"/>
    </row>
    <row r="29" spans="1:5" ht="35.1" customHeight="1" x14ac:dyDescent="0.25">
      <c r="B29" s="157" t="str">
        <f>IF('KÜNYE - 1'!C29="","",'KÜNYE - 1'!C29)</f>
        <v/>
      </c>
      <c r="C29" s="175" t="str">
        <f>IF('KÜNYE - 1'!D29="","",'KÜNYE - 1'!D29)</f>
        <v/>
      </c>
      <c r="D29" s="179"/>
      <c r="E29" s="177"/>
    </row>
    <row r="30" spans="1:5" ht="35.1" customHeight="1" x14ac:dyDescent="0.25">
      <c r="B30" s="157" t="str">
        <f>IF('KÜNYE - 1'!C30="","",'KÜNYE - 1'!C30)</f>
        <v/>
      </c>
      <c r="C30" s="175" t="str">
        <f>IF('KÜNYE - 1'!D30="","",'KÜNYE - 1'!D30)</f>
        <v/>
      </c>
      <c r="D30" s="179"/>
      <c r="E30" s="177"/>
    </row>
    <row r="31" spans="1:5" ht="35.1" customHeight="1" x14ac:dyDescent="0.25">
      <c r="B31" s="157" t="str">
        <f>IF('KÜNYE - 1'!C31="","",'KÜNYE - 1'!C31)</f>
        <v/>
      </c>
      <c r="C31" s="175" t="str">
        <f>IF('KÜNYE - 1'!D31="","",'KÜNYE - 1'!D31)</f>
        <v/>
      </c>
      <c r="D31" s="179"/>
      <c r="E31" s="177"/>
    </row>
    <row r="32" spans="1:5" ht="35.1" customHeight="1" x14ac:dyDescent="0.25">
      <c r="B32" s="157" t="str">
        <f>IF('KÜNYE - 1'!C32="","",'KÜNYE - 1'!C32)</f>
        <v/>
      </c>
      <c r="C32" s="175" t="str">
        <f>IF('KÜNYE - 1'!D32="","",'KÜNYE - 1'!D32)</f>
        <v/>
      </c>
      <c r="D32" s="179"/>
      <c r="E32" s="177"/>
    </row>
    <row r="33" spans="2:5" ht="35.1" customHeight="1" x14ac:dyDescent="0.25">
      <c r="B33" s="157" t="str">
        <f>IF('KÜNYE - 1'!C33="","",'KÜNYE - 1'!C33)</f>
        <v/>
      </c>
      <c r="C33" s="175" t="str">
        <f>IF('KÜNYE - 1'!D33="","",'KÜNYE - 1'!D33)</f>
        <v/>
      </c>
      <c r="D33" s="179"/>
      <c r="E33" s="177"/>
    </row>
    <row r="34" spans="2:5" ht="35.1" customHeight="1" x14ac:dyDescent="0.25">
      <c r="B34" s="157" t="str">
        <f>IF('KÜNYE - 1'!C34="","",'KÜNYE - 1'!C34)</f>
        <v/>
      </c>
      <c r="C34" s="175" t="str">
        <f>IF('KÜNYE - 1'!D34="","",'KÜNYE - 1'!D34)</f>
        <v/>
      </c>
      <c r="D34" s="179"/>
      <c r="E34" s="177"/>
    </row>
    <row r="35" spans="2:5" ht="35.1" customHeight="1" x14ac:dyDescent="0.25">
      <c r="B35" s="157" t="str">
        <f>IF('KÜNYE - 1'!C35="","",'KÜNYE - 1'!C35)</f>
        <v/>
      </c>
      <c r="C35" s="175" t="str">
        <f>IF('KÜNYE - 1'!D35="","",'KÜNYE - 1'!D35)</f>
        <v/>
      </c>
      <c r="D35" s="179"/>
      <c r="E35" s="177"/>
    </row>
    <row r="36" spans="2:5" ht="35.1" customHeight="1" x14ac:dyDescent="0.25">
      <c r="B36" s="157" t="str">
        <f>IF('KÜNYE - 1'!C36="","",'KÜNYE - 1'!C36)</f>
        <v/>
      </c>
      <c r="C36" s="175" t="str">
        <f>IF('KÜNYE - 1'!D36="","",'KÜNYE - 1'!D36)</f>
        <v/>
      </c>
      <c r="D36" s="179"/>
      <c r="E36" s="177"/>
    </row>
    <row r="37" spans="2:5" ht="35.1" customHeight="1" x14ac:dyDescent="0.25">
      <c r="B37" s="157" t="str">
        <f>IF('KÜNYE - 1'!C37="","",'KÜNYE - 1'!C37)</f>
        <v/>
      </c>
      <c r="C37" s="175" t="str">
        <f>IF('KÜNYE - 1'!D37="","",'KÜNYE - 1'!D37)</f>
        <v/>
      </c>
      <c r="D37" s="179"/>
      <c r="E37" s="177"/>
    </row>
    <row r="38" spans="2:5" ht="35.1" customHeight="1" x14ac:dyDescent="0.25">
      <c r="B38" s="157" t="str">
        <f>IF('KÜNYE - 1'!C38="","",'KÜNYE - 1'!C38)</f>
        <v/>
      </c>
      <c r="C38" s="175" t="str">
        <f>IF('KÜNYE - 1'!D38="","",'KÜNYE - 1'!D38)</f>
        <v/>
      </c>
      <c r="D38" s="179"/>
      <c r="E38" s="177"/>
    </row>
    <row r="39" spans="2:5" ht="35.1" customHeight="1" x14ac:dyDescent="0.25">
      <c r="B39" s="157" t="str">
        <f>IF('KÜNYE - 1'!C39="","",'KÜNYE - 1'!C39)</f>
        <v/>
      </c>
      <c r="C39" s="175" t="str">
        <f>IF('KÜNYE - 1'!D39="","",'KÜNYE - 1'!D39)</f>
        <v/>
      </c>
      <c r="D39" s="179"/>
      <c r="E39" s="177"/>
    </row>
    <row r="40" spans="2:5" ht="35.1" customHeight="1" x14ac:dyDescent="0.25">
      <c r="B40" s="157" t="str">
        <f>IF('KÜNYE - 1'!C40="","",'KÜNYE - 1'!C40)</f>
        <v/>
      </c>
      <c r="C40" s="175" t="str">
        <f>IF('KÜNYE - 1'!D40="","",'KÜNYE - 1'!D40)</f>
        <v/>
      </c>
      <c r="D40" s="179"/>
      <c r="E40" s="177"/>
    </row>
    <row r="41" spans="2:5" ht="35.1" customHeight="1" x14ac:dyDescent="0.25">
      <c r="B41" s="157" t="str">
        <f>IF('KÜNYE - 1'!C41="","",'KÜNYE - 1'!C41)</f>
        <v/>
      </c>
      <c r="C41" s="175" t="str">
        <f>IF('KÜNYE - 1'!D41="","",'KÜNYE - 1'!D41)</f>
        <v/>
      </c>
      <c r="D41" s="179"/>
      <c r="E41" s="177"/>
    </row>
    <row r="42" spans="2:5" ht="35.1" customHeight="1" x14ac:dyDescent="0.25">
      <c r="B42" s="157" t="str">
        <f>IF('KÜNYE - 1'!C42="","",'KÜNYE - 1'!C42)</f>
        <v/>
      </c>
      <c r="C42" s="175" t="str">
        <f>IF('KÜNYE - 1'!D42="","",'KÜNYE - 1'!D42)</f>
        <v/>
      </c>
      <c r="D42" s="179"/>
      <c r="E42" s="177"/>
    </row>
    <row r="43" spans="2:5" ht="35.1" customHeight="1" x14ac:dyDescent="0.25">
      <c r="B43" s="157" t="str">
        <f>IF('KÜNYE - 1'!C43="","",'KÜNYE - 1'!C43)</f>
        <v/>
      </c>
      <c r="C43" s="175" t="str">
        <f>IF('KÜNYE - 1'!D43="","",'KÜNYE - 1'!D43)</f>
        <v/>
      </c>
      <c r="D43" s="179"/>
      <c r="E43" s="177"/>
    </row>
    <row r="44" spans="2:5" ht="35.1" customHeight="1" x14ac:dyDescent="0.25">
      <c r="B44" s="157" t="str">
        <f>IF('KÜNYE - 1'!C44="","",'KÜNYE - 1'!C44)</f>
        <v/>
      </c>
      <c r="C44" s="175" t="str">
        <f>IF('KÜNYE - 1'!D44="","",'KÜNYE - 1'!D44)</f>
        <v/>
      </c>
      <c r="D44" s="179"/>
      <c r="E44" s="177"/>
    </row>
    <row r="45" spans="2:5" ht="35.1" customHeight="1" x14ac:dyDescent="0.25">
      <c r="B45" s="157" t="str">
        <f>IF('KÜNYE - 1'!C45="","",'KÜNYE - 1'!C45)</f>
        <v/>
      </c>
      <c r="C45" s="175" t="str">
        <f>IF('KÜNYE - 1'!D45="","",'KÜNYE - 1'!D45)</f>
        <v/>
      </c>
      <c r="D45" s="179"/>
      <c r="E45" s="177"/>
    </row>
    <row r="46" spans="2:5" ht="35.1" customHeight="1" x14ac:dyDescent="0.25">
      <c r="B46" s="157" t="str">
        <f>IF('KÜNYE - 1'!C46="","",'KÜNYE - 1'!C46)</f>
        <v/>
      </c>
      <c r="C46" s="175" t="str">
        <f>IF('KÜNYE - 1'!D46="","",'KÜNYE - 1'!D46)</f>
        <v/>
      </c>
      <c r="D46" s="179"/>
      <c r="E46" s="177"/>
    </row>
    <row r="47" spans="2:5" ht="35.1" customHeight="1" x14ac:dyDescent="0.25">
      <c r="B47" s="157" t="str">
        <f>IF('KÜNYE - 1'!C47="","",'KÜNYE - 1'!C47)</f>
        <v/>
      </c>
      <c r="C47" s="175" t="str">
        <f>IF('KÜNYE - 1'!D47="","",'KÜNYE - 1'!D47)</f>
        <v/>
      </c>
      <c r="D47" s="179"/>
      <c r="E47" s="177"/>
    </row>
    <row r="48" spans="2:5" ht="35.1" customHeight="1" x14ac:dyDescent="0.25">
      <c r="B48" s="157" t="str">
        <f>IF('KÜNYE - 1'!C48="","",'KÜNYE - 1'!C48)</f>
        <v/>
      </c>
      <c r="C48" s="175" t="str">
        <f>IF('KÜNYE - 1'!D48="","",'KÜNYE - 1'!D48)</f>
        <v/>
      </c>
      <c r="D48" s="179"/>
      <c r="E48" s="177"/>
    </row>
    <row r="49" spans="2:5" ht="35.1" customHeight="1" x14ac:dyDescent="0.25">
      <c r="B49" s="157" t="str">
        <f>IF('KÜNYE - 1'!C49="","",'KÜNYE - 1'!C49)</f>
        <v/>
      </c>
      <c r="C49" s="175" t="str">
        <f>IF('KÜNYE - 1'!D49="","",'KÜNYE - 1'!D49)</f>
        <v/>
      </c>
      <c r="D49" s="179"/>
      <c r="E49" s="177"/>
    </row>
    <row r="50" spans="2:5" ht="35.1" customHeight="1" x14ac:dyDescent="0.25">
      <c r="B50" s="157" t="str">
        <f>IF('KÜNYE - 1'!C50="","",'KÜNYE - 1'!C50)</f>
        <v/>
      </c>
      <c r="C50" s="175" t="str">
        <f>IF('KÜNYE - 1'!D50="","",'KÜNYE - 1'!D50)</f>
        <v/>
      </c>
      <c r="D50" s="179"/>
      <c r="E50" s="177"/>
    </row>
    <row r="51" spans="2:5" ht="35.1" customHeight="1" x14ac:dyDescent="0.25">
      <c r="B51" s="157" t="str">
        <f>IF('KÜNYE - 1'!C51="","",'KÜNYE - 1'!C51)</f>
        <v/>
      </c>
      <c r="C51" s="175" t="str">
        <f>IF('KÜNYE - 1'!D51="","",'KÜNYE - 1'!D51)</f>
        <v/>
      </c>
      <c r="D51" s="179"/>
      <c r="E51" s="177"/>
    </row>
    <row r="52" spans="2:5" ht="35.1" customHeight="1" x14ac:dyDescent="0.25">
      <c r="B52" s="157" t="str">
        <f>IF('KÜNYE - 1'!C52="","",'KÜNYE - 1'!C52)</f>
        <v/>
      </c>
      <c r="C52" s="175" t="str">
        <f>IF('KÜNYE - 1'!D52="","",'KÜNYE - 1'!D52)</f>
        <v/>
      </c>
      <c r="D52" s="179"/>
      <c r="E52" s="177"/>
    </row>
    <row r="53" spans="2:5" ht="35.1" customHeight="1" x14ac:dyDescent="0.25">
      <c r="B53" s="157" t="str">
        <f>IF('KÜNYE - 1'!C53="","",'KÜNYE - 1'!C53)</f>
        <v/>
      </c>
      <c r="C53" s="175" t="str">
        <f>IF('KÜNYE - 1'!D53="","",'KÜNYE - 1'!D53)</f>
        <v/>
      </c>
      <c r="D53" s="179"/>
      <c r="E53" s="177"/>
    </row>
    <row r="54" spans="2:5" ht="35.1" customHeight="1" x14ac:dyDescent="0.25">
      <c r="B54" s="157" t="str">
        <f>IF('KÜNYE - 1'!C54="","",'KÜNYE - 1'!C54)</f>
        <v/>
      </c>
      <c r="C54" s="175" t="str">
        <f>IF('KÜNYE - 1'!D54="","",'KÜNYE - 1'!D54)</f>
        <v/>
      </c>
      <c r="D54" s="179"/>
      <c r="E54" s="177"/>
    </row>
    <row r="55" spans="2:5" ht="35.1" customHeight="1" x14ac:dyDescent="0.25">
      <c r="B55" s="157" t="str">
        <f>IF('KÜNYE - 1'!C55="","",'KÜNYE - 1'!C55)</f>
        <v/>
      </c>
      <c r="C55" s="175" t="str">
        <f>IF('KÜNYE - 1'!D55="","",'KÜNYE - 1'!D55)</f>
        <v/>
      </c>
      <c r="D55" s="179"/>
      <c r="E55" s="177"/>
    </row>
    <row r="56" spans="2:5" ht="35.1" customHeight="1" x14ac:dyDescent="0.25">
      <c r="B56" s="157" t="str">
        <f>IF('KÜNYE - 1'!C56="","",'KÜNYE - 1'!C56)</f>
        <v/>
      </c>
      <c r="C56" s="175" t="str">
        <f>IF('KÜNYE - 1'!D56="","",'KÜNYE - 1'!D56)</f>
        <v/>
      </c>
      <c r="D56" s="179"/>
      <c r="E56" s="177"/>
    </row>
    <row r="57" spans="2:5" ht="35.1" customHeight="1" x14ac:dyDescent="0.25">
      <c r="B57" s="157" t="str">
        <f>IF('KÜNYE - 1'!C57="","",'KÜNYE - 1'!C57)</f>
        <v/>
      </c>
      <c r="C57" s="175" t="str">
        <f>IF('KÜNYE - 1'!D57="","",'KÜNYE - 1'!D57)</f>
        <v/>
      </c>
      <c r="D57" s="179"/>
      <c r="E57" s="177"/>
    </row>
    <row r="58" spans="2:5" ht="35.1" customHeight="1" x14ac:dyDescent="0.25">
      <c r="B58" s="157" t="str">
        <f>IF('KÜNYE - 1'!C58="","",'KÜNYE - 1'!C58)</f>
        <v/>
      </c>
      <c r="C58" s="175" t="str">
        <f>IF('KÜNYE - 1'!D58="","",'KÜNYE - 1'!D58)</f>
        <v/>
      </c>
      <c r="D58" s="179"/>
      <c r="E58" s="177"/>
    </row>
    <row r="59" spans="2:5" ht="35.1" customHeight="1" x14ac:dyDescent="0.25">
      <c r="B59" s="157" t="str">
        <f>IF('KÜNYE - 1'!C59="","",'KÜNYE - 1'!C59)</f>
        <v/>
      </c>
      <c r="C59" s="175" t="str">
        <f>IF('KÜNYE - 1'!D59="","",'KÜNYE - 1'!D59)</f>
        <v/>
      </c>
      <c r="D59" s="179"/>
      <c r="E59" s="177"/>
    </row>
    <row r="60" spans="2:5" ht="35.1" customHeight="1" x14ac:dyDescent="0.25">
      <c r="B60" s="157" t="str">
        <f>IF('KÜNYE - 1'!C60="","",'KÜNYE - 1'!C60)</f>
        <v/>
      </c>
      <c r="C60" s="175" t="str">
        <f>IF('KÜNYE - 1'!D60="","",'KÜNYE - 1'!D60)</f>
        <v/>
      </c>
      <c r="D60" s="179"/>
      <c r="E60" s="177"/>
    </row>
    <row r="61" spans="2:5" ht="35.1" customHeight="1" x14ac:dyDescent="0.25">
      <c r="B61" s="157" t="str">
        <f>IF('KÜNYE - 1'!C61="","",'KÜNYE - 1'!C61)</f>
        <v/>
      </c>
      <c r="C61" s="175" t="str">
        <f>IF('KÜNYE - 1'!D61="","",'KÜNYE - 1'!D61)</f>
        <v/>
      </c>
      <c r="D61" s="179"/>
      <c r="E61" s="177"/>
    </row>
    <row r="62" spans="2:5" ht="35.1" customHeight="1" x14ac:dyDescent="0.25">
      <c r="B62" s="157" t="str">
        <f>IF('KÜNYE - 1'!C62="","",'KÜNYE - 1'!C62)</f>
        <v/>
      </c>
      <c r="C62" s="175" t="str">
        <f>IF('KÜNYE - 1'!D62="","",'KÜNYE - 1'!D62)</f>
        <v/>
      </c>
      <c r="D62" s="179"/>
      <c r="E62" s="177"/>
    </row>
    <row r="63" spans="2:5" ht="35.1" customHeight="1" x14ac:dyDescent="0.25">
      <c r="B63" s="157" t="str">
        <f>IF('KÜNYE - 1'!C63="","",'KÜNYE - 1'!C63)</f>
        <v/>
      </c>
      <c r="C63" s="175" t="str">
        <f>IF('KÜNYE - 1'!D63="","",'KÜNYE - 1'!D63)</f>
        <v/>
      </c>
      <c r="D63" s="179"/>
      <c r="E63" s="177"/>
    </row>
    <row r="64" spans="2:5" ht="35.1" customHeight="1" x14ac:dyDescent="0.25">
      <c r="B64" s="157" t="str">
        <f>IF('KÜNYE - 1'!C64="","",'KÜNYE - 1'!C64)</f>
        <v/>
      </c>
      <c r="C64" s="175" t="str">
        <f>IF('KÜNYE - 1'!D64="","",'KÜNYE - 1'!D64)</f>
        <v/>
      </c>
      <c r="D64" s="179"/>
      <c r="E64" s="177"/>
    </row>
    <row r="65" spans="2:5" ht="35.1" customHeight="1" x14ac:dyDescent="0.25">
      <c r="B65" s="157" t="str">
        <f>IF('KÜNYE - 1'!C65="","",'KÜNYE - 1'!C65)</f>
        <v/>
      </c>
      <c r="C65" s="175" t="str">
        <f>IF('KÜNYE - 1'!D65="","",'KÜNYE - 1'!D65)</f>
        <v/>
      </c>
      <c r="D65" s="179"/>
      <c r="E65" s="177"/>
    </row>
    <row r="66" spans="2:5" ht="35.1" customHeight="1" x14ac:dyDescent="0.25">
      <c r="B66" s="157" t="str">
        <f>IF('KÜNYE - 1'!C66="","",'KÜNYE - 1'!C66)</f>
        <v/>
      </c>
      <c r="C66" s="175" t="str">
        <f>IF('KÜNYE - 1'!D66="","",'KÜNYE - 1'!D66)</f>
        <v/>
      </c>
      <c r="D66" s="179"/>
      <c r="E66" s="177"/>
    </row>
    <row r="67" spans="2:5" ht="35.1" customHeight="1" x14ac:dyDescent="0.25">
      <c r="B67" s="157" t="str">
        <f>IF('KÜNYE - 1'!C67="","",'KÜNYE - 1'!C67)</f>
        <v/>
      </c>
      <c r="C67" s="175" t="str">
        <f>IF('KÜNYE - 1'!D67="","",'KÜNYE - 1'!D67)</f>
        <v/>
      </c>
      <c r="D67" s="179"/>
      <c r="E67" s="177"/>
    </row>
    <row r="68" spans="2:5" ht="35.1" customHeight="1" x14ac:dyDescent="0.25">
      <c r="B68" s="157" t="str">
        <f>IF('KÜNYE - 1'!C68="","",'KÜNYE - 1'!C68)</f>
        <v/>
      </c>
      <c r="C68" s="175" t="str">
        <f>IF('KÜNYE - 1'!D68="","",'KÜNYE - 1'!D68)</f>
        <v/>
      </c>
      <c r="D68" s="179"/>
      <c r="E68" s="177"/>
    </row>
    <row r="69" spans="2:5" ht="35.1" customHeight="1" x14ac:dyDescent="0.25">
      <c r="B69" s="157" t="str">
        <f>IF('KÜNYE - 1'!C69="","",'KÜNYE - 1'!C69)</f>
        <v/>
      </c>
      <c r="C69" s="175" t="str">
        <f>IF('KÜNYE - 1'!D69="","",'KÜNYE - 1'!D69)</f>
        <v/>
      </c>
      <c r="D69" s="179"/>
      <c r="E69" s="177"/>
    </row>
    <row r="70" spans="2:5" ht="35.1" customHeight="1" x14ac:dyDescent="0.25">
      <c r="B70" s="157" t="str">
        <f>IF('KÜNYE - 1'!C70="","",'KÜNYE - 1'!C70)</f>
        <v/>
      </c>
      <c r="C70" s="175" t="str">
        <f>IF('KÜNYE - 1'!D70="","",'KÜNYE - 1'!D70)</f>
        <v/>
      </c>
      <c r="D70" s="179"/>
      <c r="E70" s="177"/>
    </row>
    <row r="71" spans="2:5" ht="35.1" customHeight="1" x14ac:dyDescent="0.25">
      <c r="B71" s="157" t="str">
        <f>IF('KÜNYE - 1'!C71="","",'KÜNYE - 1'!C71)</f>
        <v/>
      </c>
      <c r="C71" s="175" t="str">
        <f>IF('KÜNYE - 1'!D71="","",'KÜNYE - 1'!D71)</f>
        <v/>
      </c>
      <c r="D71" s="179"/>
      <c r="E71" s="177"/>
    </row>
    <row r="72" spans="2:5" ht="35.1" customHeight="1" x14ac:dyDescent="0.25">
      <c r="B72" s="157" t="str">
        <f>IF('KÜNYE - 1'!C72="","",'KÜNYE - 1'!C72)</f>
        <v/>
      </c>
      <c r="C72" s="175" t="str">
        <f>IF('KÜNYE - 1'!D72="","",'KÜNYE - 1'!D72)</f>
        <v/>
      </c>
      <c r="D72" s="179"/>
      <c r="E72" s="177"/>
    </row>
    <row r="73" spans="2:5" ht="35.1" customHeight="1" x14ac:dyDescent="0.25">
      <c r="B73" s="157" t="str">
        <f>IF('KÜNYE - 1'!C73="","",'KÜNYE - 1'!C73)</f>
        <v/>
      </c>
      <c r="C73" s="175" t="str">
        <f>IF('KÜNYE - 1'!D73="","",'KÜNYE - 1'!D73)</f>
        <v/>
      </c>
      <c r="D73" s="179"/>
      <c r="E73" s="177"/>
    </row>
    <row r="74" spans="2:5" ht="35.1" customHeight="1" x14ac:dyDescent="0.25">
      <c r="B74" s="157" t="str">
        <f>IF('KÜNYE - 1'!C74="","",'KÜNYE - 1'!C74)</f>
        <v/>
      </c>
      <c r="C74" s="175" t="str">
        <f>IF('KÜNYE - 1'!D74="","",'KÜNYE - 1'!D74)</f>
        <v/>
      </c>
      <c r="D74" s="179"/>
      <c r="E74" s="177"/>
    </row>
    <row r="75" spans="2:5" ht="35.1" customHeight="1" x14ac:dyDescent="0.25">
      <c r="B75" s="157" t="str">
        <f>IF('KÜNYE - 1'!C75="","",'KÜNYE - 1'!C75)</f>
        <v/>
      </c>
      <c r="C75" s="175" t="str">
        <f>IF('KÜNYE - 1'!D75="","",'KÜNYE - 1'!D75)</f>
        <v/>
      </c>
      <c r="D75" s="179"/>
      <c r="E75" s="177"/>
    </row>
    <row r="76" spans="2:5" ht="35.1" customHeight="1" x14ac:dyDescent="0.25">
      <c r="B76" s="157" t="str">
        <f>IF('KÜNYE - 1'!C76="","",'KÜNYE - 1'!C76)</f>
        <v/>
      </c>
      <c r="C76" s="175" t="str">
        <f>IF('KÜNYE - 1'!D76="","",'KÜNYE - 1'!D76)</f>
        <v/>
      </c>
      <c r="D76" s="179"/>
      <c r="E76" s="177"/>
    </row>
    <row r="77" spans="2:5" ht="35.1" customHeight="1" x14ac:dyDescent="0.25">
      <c r="B77" s="157" t="str">
        <f>IF('KÜNYE - 1'!C77="","",'KÜNYE - 1'!C77)</f>
        <v/>
      </c>
      <c r="C77" s="175" t="str">
        <f>IF('KÜNYE - 1'!D77="","",'KÜNYE - 1'!D77)</f>
        <v/>
      </c>
      <c r="D77" s="179"/>
      <c r="E77" s="177"/>
    </row>
    <row r="78" spans="2:5" ht="35.1" customHeight="1" x14ac:dyDescent="0.25">
      <c r="B78" s="157" t="str">
        <f>IF('KÜNYE - 1'!C78="","",'KÜNYE - 1'!C78)</f>
        <v/>
      </c>
      <c r="C78" s="175" t="str">
        <f>IF('KÜNYE - 1'!D78="","",'KÜNYE - 1'!D78)</f>
        <v/>
      </c>
      <c r="D78" s="179"/>
      <c r="E78" s="177"/>
    </row>
    <row r="79" spans="2:5" ht="35.1" customHeight="1" x14ac:dyDescent="0.25">
      <c r="B79" s="157" t="str">
        <f>IF('KÜNYE - 1'!C79="","",'KÜNYE - 1'!C79)</f>
        <v/>
      </c>
      <c r="C79" s="175" t="str">
        <f>IF('KÜNYE - 1'!D79="","",'KÜNYE - 1'!D79)</f>
        <v/>
      </c>
      <c r="D79" s="179"/>
      <c r="E79" s="177"/>
    </row>
    <row r="80" spans="2:5" ht="35.1" customHeight="1" x14ac:dyDescent="0.25">
      <c r="B80" s="157" t="str">
        <f>IF('KÜNYE - 1'!C80="","",'KÜNYE - 1'!C80)</f>
        <v/>
      </c>
      <c r="C80" s="175" t="str">
        <f>IF('KÜNYE - 1'!D80="","",'KÜNYE - 1'!D80)</f>
        <v/>
      </c>
      <c r="D80" s="179"/>
      <c r="E80" s="177"/>
    </row>
    <row r="81" spans="2:5" ht="35.1" customHeight="1" x14ac:dyDescent="0.25">
      <c r="B81" s="157" t="str">
        <f>IF('KÜNYE - 1'!C81="","",'KÜNYE - 1'!C81)</f>
        <v/>
      </c>
      <c r="C81" s="175" t="str">
        <f>IF('KÜNYE - 1'!D81="","",'KÜNYE - 1'!D81)</f>
        <v/>
      </c>
      <c r="D81" s="179"/>
      <c r="E81" s="177"/>
    </row>
    <row r="82" spans="2:5" ht="35.1" customHeight="1" x14ac:dyDescent="0.25">
      <c r="B82" s="157" t="str">
        <f>IF('KÜNYE - 1'!C82="","",'KÜNYE - 1'!C82)</f>
        <v/>
      </c>
      <c r="C82" s="175" t="str">
        <f>IF('KÜNYE - 1'!D82="","",'KÜNYE - 1'!D82)</f>
        <v/>
      </c>
      <c r="D82" s="179"/>
      <c r="E82" s="177"/>
    </row>
    <row r="83" spans="2:5" ht="35.1" customHeight="1" x14ac:dyDescent="0.25">
      <c r="B83" s="157" t="str">
        <f>IF('KÜNYE - 1'!C83="","",'KÜNYE - 1'!C83)</f>
        <v/>
      </c>
      <c r="C83" s="175" t="str">
        <f>IF('KÜNYE - 1'!D83="","",'KÜNYE - 1'!D83)</f>
        <v/>
      </c>
      <c r="D83" s="179"/>
      <c r="E83" s="177"/>
    </row>
    <row r="84" spans="2:5" ht="35.1" customHeight="1" x14ac:dyDescent="0.25">
      <c r="B84" s="157" t="str">
        <f>IF('KÜNYE - 1'!C84="","",'KÜNYE - 1'!C84)</f>
        <v/>
      </c>
      <c r="C84" s="175" t="str">
        <f>IF('KÜNYE - 1'!D84="","",'KÜNYE - 1'!D84)</f>
        <v/>
      </c>
      <c r="D84" s="179"/>
      <c r="E84" s="177"/>
    </row>
    <row r="85" spans="2:5" ht="35.1" customHeight="1" x14ac:dyDescent="0.25">
      <c r="B85" s="157" t="str">
        <f>IF('KÜNYE - 1'!C85="","",'KÜNYE - 1'!C85)</f>
        <v/>
      </c>
      <c r="C85" s="175" t="str">
        <f>IF('KÜNYE - 1'!D85="","",'KÜNYE - 1'!D85)</f>
        <v/>
      </c>
      <c r="D85" s="179"/>
      <c r="E85" s="177"/>
    </row>
    <row r="86" spans="2:5" ht="35.1" customHeight="1" x14ac:dyDescent="0.25">
      <c r="B86" s="157" t="str">
        <f>IF('KÜNYE - 1'!C86="","",'KÜNYE - 1'!C86)</f>
        <v/>
      </c>
      <c r="C86" s="175" t="str">
        <f>IF('KÜNYE - 1'!D86="","",'KÜNYE - 1'!D86)</f>
        <v/>
      </c>
      <c r="D86" s="179"/>
      <c r="E86" s="177"/>
    </row>
    <row r="87" spans="2:5" ht="35.1" customHeight="1" x14ac:dyDescent="0.25">
      <c r="B87" s="157" t="str">
        <f>IF('KÜNYE - 1'!C87="","",'KÜNYE - 1'!C87)</f>
        <v/>
      </c>
      <c r="C87" s="175" t="str">
        <f>IF('KÜNYE - 1'!D87="","",'KÜNYE - 1'!D87)</f>
        <v/>
      </c>
      <c r="D87" s="179"/>
      <c r="E87" s="177"/>
    </row>
    <row r="88" spans="2:5" ht="35.1" customHeight="1" x14ac:dyDescent="0.25">
      <c r="B88" s="157" t="str">
        <f>IF('KÜNYE - 1'!C88="","",'KÜNYE - 1'!C88)</f>
        <v/>
      </c>
      <c r="C88" s="175" t="str">
        <f>IF('KÜNYE - 1'!D88="","",'KÜNYE - 1'!D88)</f>
        <v/>
      </c>
      <c r="D88" s="179"/>
      <c r="E88" s="177"/>
    </row>
    <row r="89" spans="2:5" ht="35.1" customHeight="1" x14ac:dyDescent="0.25">
      <c r="B89" s="157" t="str">
        <f>IF('KÜNYE - 1'!C89="","",'KÜNYE - 1'!C89)</f>
        <v/>
      </c>
      <c r="C89" s="175" t="str">
        <f>IF('KÜNYE - 1'!D89="","",'KÜNYE - 1'!D89)</f>
        <v/>
      </c>
      <c r="D89" s="179"/>
      <c r="E89" s="177"/>
    </row>
    <row r="90" spans="2:5" ht="35.1" customHeight="1" x14ac:dyDescent="0.25">
      <c r="B90" s="157" t="str">
        <f>IF('KÜNYE - 1'!C90="","",'KÜNYE - 1'!C90)</f>
        <v/>
      </c>
      <c r="C90" s="175" t="str">
        <f>IF('KÜNYE - 1'!D90="","",'KÜNYE - 1'!D90)</f>
        <v/>
      </c>
      <c r="D90" s="179"/>
      <c r="E90" s="177"/>
    </row>
    <row r="91" spans="2:5" ht="35.1" customHeight="1" x14ac:dyDescent="0.25">
      <c r="B91" s="157" t="str">
        <f>IF('KÜNYE - 1'!C91="","",'KÜNYE - 1'!C91)</f>
        <v/>
      </c>
      <c r="C91" s="175" t="str">
        <f>IF('KÜNYE - 1'!D91="","",'KÜNYE - 1'!D91)</f>
        <v/>
      </c>
      <c r="D91" s="179"/>
      <c r="E91" s="177"/>
    </row>
    <row r="92" spans="2:5" ht="35.1" customHeight="1" x14ac:dyDescent="0.25">
      <c r="B92" s="157" t="str">
        <f>IF('KÜNYE - 1'!C92="","",'KÜNYE - 1'!C92)</f>
        <v/>
      </c>
      <c r="C92" s="175" t="str">
        <f>IF('KÜNYE - 1'!D92="","",'KÜNYE - 1'!D92)</f>
        <v/>
      </c>
      <c r="D92" s="179"/>
      <c r="E92" s="177"/>
    </row>
    <row r="93" spans="2:5" ht="35.1" customHeight="1" x14ac:dyDescent="0.25">
      <c r="B93" s="157" t="str">
        <f>IF('KÜNYE - 1'!C93="","",'KÜNYE - 1'!C93)</f>
        <v/>
      </c>
      <c r="C93" s="175" t="str">
        <f>IF('KÜNYE - 1'!D93="","",'KÜNYE - 1'!D93)</f>
        <v/>
      </c>
      <c r="D93" s="179"/>
      <c r="E93" s="177"/>
    </row>
    <row r="94" spans="2:5" ht="35.1" customHeight="1" x14ac:dyDescent="0.25">
      <c r="B94" s="157" t="str">
        <f>IF('KÜNYE - 1'!C94="","",'KÜNYE - 1'!C94)</f>
        <v/>
      </c>
      <c r="C94" s="175" t="str">
        <f>IF('KÜNYE - 1'!D94="","",'KÜNYE - 1'!D94)</f>
        <v/>
      </c>
      <c r="D94" s="179"/>
      <c r="E94" s="177"/>
    </row>
    <row r="95" spans="2:5" ht="35.1" customHeight="1" x14ac:dyDescent="0.25">
      <c r="B95" s="157" t="str">
        <f>IF('KÜNYE - 1'!C95="","",'KÜNYE - 1'!C95)</f>
        <v/>
      </c>
      <c r="C95" s="175" t="str">
        <f>IF('KÜNYE - 1'!D95="","",'KÜNYE - 1'!D95)</f>
        <v/>
      </c>
      <c r="D95" s="179"/>
      <c r="E95" s="177"/>
    </row>
    <row r="96" spans="2:5" ht="35.1" customHeight="1" x14ac:dyDescent="0.25">
      <c r="B96" s="157" t="str">
        <f>IF('KÜNYE - 1'!C96="","",'KÜNYE - 1'!C96)</f>
        <v/>
      </c>
      <c r="C96" s="175" t="str">
        <f>IF('KÜNYE - 1'!D96="","",'KÜNYE - 1'!D96)</f>
        <v/>
      </c>
      <c r="D96" s="179"/>
      <c r="E96" s="177"/>
    </row>
    <row r="97" spans="2:5" ht="35.1" customHeight="1" x14ac:dyDescent="0.25">
      <c r="B97" s="157" t="str">
        <f>IF('KÜNYE - 1'!C97="","",'KÜNYE - 1'!C97)</f>
        <v/>
      </c>
      <c r="C97" s="175" t="str">
        <f>IF('KÜNYE - 1'!D97="","",'KÜNYE - 1'!D97)</f>
        <v/>
      </c>
      <c r="D97" s="179"/>
      <c r="E97" s="177"/>
    </row>
    <row r="98" spans="2:5" ht="35.1" customHeight="1" x14ac:dyDescent="0.25">
      <c r="B98" s="157" t="str">
        <f>IF('KÜNYE - 1'!C98="","",'KÜNYE - 1'!C98)</f>
        <v/>
      </c>
      <c r="C98" s="175" t="str">
        <f>IF('KÜNYE - 1'!D98="","",'KÜNYE - 1'!D98)</f>
        <v/>
      </c>
      <c r="D98" s="179"/>
      <c r="E98" s="177"/>
    </row>
    <row r="99" spans="2:5" ht="35.1" customHeight="1" x14ac:dyDescent="0.25">
      <c r="B99" s="157" t="str">
        <f>IF('KÜNYE - 1'!C99="","",'KÜNYE - 1'!C99)</f>
        <v/>
      </c>
      <c r="C99" s="175" t="str">
        <f>IF('KÜNYE - 1'!D99="","",'KÜNYE - 1'!D99)</f>
        <v/>
      </c>
      <c r="D99" s="179"/>
      <c r="E99" s="177"/>
    </row>
    <row r="100" spans="2:5" ht="35.1" customHeight="1" x14ac:dyDescent="0.25">
      <c r="B100" s="157" t="str">
        <f>IF('KÜNYE - 1'!C100="","",'KÜNYE - 1'!C100)</f>
        <v/>
      </c>
      <c r="C100" s="175" t="str">
        <f>IF('KÜNYE - 1'!D100="","",'KÜNYE - 1'!D100)</f>
        <v/>
      </c>
      <c r="D100" s="179"/>
      <c r="E100" s="177"/>
    </row>
    <row r="101" spans="2:5" ht="35.1" customHeight="1" x14ac:dyDescent="0.25">
      <c r="B101" s="157" t="str">
        <f>IF('KÜNYE - 1'!C101="","",'KÜNYE - 1'!C101)</f>
        <v/>
      </c>
      <c r="C101" s="175" t="str">
        <f>IF('KÜNYE - 1'!D101="","",'KÜNYE - 1'!D101)</f>
        <v/>
      </c>
      <c r="D101" s="179"/>
      <c r="E101" s="177"/>
    </row>
    <row r="102" spans="2:5" ht="35.1" customHeight="1" thickBot="1" x14ac:dyDescent="0.3">
      <c r="B102" s="158" t="str">
        <f>IF('KÜNYE - 1'!C102="","",'KÜNYE - 1'!C102)</f>
        <v/>
      </c>
      <c r="C102" s="180" t="str">
        <f>IF('KÜNYE - 1'!D102="","",'KÜNYE - 1'!D102)</f>
        <v/>
      </c>
      <c r="D102" s="181"/>
      <c r="E102" s="182"/>
    </row>
    <row r="103" spans="2:5" ht="15.75" thickTop="1" x14ac:dyDescent="0.25">
      <c r="B103" s="163"/>
      <c r="C103" s="183"/>
      <c r="D103" s="184"/>
      <c r="E103" s="184"/>
    </row>
    <row r="104" spans="2:5" x14ac:dyDescent="0.25">
      <c r="B104" s="165"/>
      <c r="C104" s="185"/>
      <c r="D104" s="186"/>
      <c r="E104" s="186"/>
    </row>
    <row r="105" spans="2:5" x14ac:dyDescent="0.25">
      <c r="B105" s="165"/>
      <c r="C105" s="185"/>
      <c r="D105" s="186"/>
      <c r="E105" s="186"/>
    </row>
  </sheetData>
  <sheetProtection algorithmName="SHA-512" hashValue="luiYYpCajZtycTKk1jaHibhO9eXDo9sATZZK4MPsqzOqKP3vI5qQd1v2leLzIdBEpghlg4zMG4G4g/4sYnodqw==" saltValue="wM4FYV0AB+PRdk3h4UThQQ==" spinCount="100000" sheet="1" formatCells="0" formatColumns="0" formatRows="0" selectLockedCells="1"/>
  <customSheetViews>
    <customSheetView guid="{1594E04C-04BF-4DD4-AFBB-2BFE2532C2F2}" scale="85" showPageBreaks="1" printArea="1" view="pageBreakPreview">
      <selection activeCell="D17" sqref="D17"/>
      <pageMargins left="0.23622047244094491" right="0.19685039370078741" top="0.74803149606299213" bottom="0.74803149606299213" header="0.31496062992125984" footer="0.31496062992125984"/>
      <pageSetup paperSize="9" scale="85" orientation="landscape" r:id="rId1"/>
    </customSheetView>
  </customSheetViews>
  <mergeCells count="1">
    <mergeCell ref="B1:E1"/>
  </mergeCells>
  <pageMargins left="0.23622047244094491" right="0.19685039370078741" top="0.74803149606299213" bottom="0.74803149606299213" header="0.31496062992125984" footer="0.31496062992125984"/>
  <pageSetup paperSize="9" scale="78" orientation="landscape" r:id="rId2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rgb="FFFFFF00"/>
  </sheetPr>
  <dimension ref="A1:O109"/>
  <sheetViews>
    <sheetView view="pageBreakPreview" zoomScale="70" zoomScaleNormal="100" zoomScaleSheetLayoutView="70" workbookViewId="0">
      <pane ySplit="5" topLeftCell="A6" activePane="bottomLeft" state="frozen"/>
      <selection pane="bottomLeft" activeCell="N8" sqref="N8"/>
    </sheetView>
  </sheetViews>
  <sheetFormatPr defaultRowHeight="15" x14ac:dyDescent="0.25"/>
  <cols>
    <col min="1" max="1" width="18.7109375" style="81" customWidth="1"/>
    <col min="2" max="2" width="8.7109375" style="26" customWidth="1"/>
    <col min="3" max="3" width="11.7109375" style="26" customWidth="1"/>
    <col min="4" max="4" width="80.7109375" style="20" customWidth="1"/>
    <col min="5" max="5" width="9.7109375" style="29" customWidth="1"/>
    <col min="6" max="6" width="11" style="29" customWidth="1"/>
    <col min="7" max="11" width="15.7109375" style="20" customWidth="1"/>
    <col min="12" max="13" width="9.7109375" style="20" customWidth="1"/>
    <col min="14" max="14" width="16.7109375" style="20" customWidth="1"/>
    <col min="15" max="15" width="26.85546875" style="20" customWidth="1"/>
    <col min="16" max="16384" width="9.140625" style="20"/>
  </cols>
  <sheetData>
    <row r="1" spans="1:15" x14ac:dyDescent="0.25">
      <c r="B1" s="18"/>
      <c r="C1" s="18"/>
      <c r="D1" s="398" t="s">
        <v>85</v>
      </c>
      <c r="E1" s="398"/>
      <c r="F1" s="398"/>
      <c r="G1" s="398"/>
      <c r="H1" s="398"/>
      <c r="I1" s="398"/>
      <c r="J1" s="398"/>
      <c r="K1" s="398"/>
      <c r="L1" s="398"/>
      <c r="M1" s="398"/>
      <c r="N1" s="19"/>
      <c r="O1" s="19"/>
    </row>
    <row r="2" spans="1:15" x14ac:dyDescent="0.25">
      <c r="B2" s="21" t="s">
        <v>86</v>
      </c>
      <c r="C2" s="22" t="s">
        <v>131</v>
      </c>
      <c r="D2" s="398" t="s">
        <v>87</v>
      </c>
      <c r="E2" s="398"/>
      <c r="F2" s="398"/>
      <c r="G2" s="398"/>
      <c r="H2" s="398"/>
      <c r="I2" s="398"/>
      <c r="J2" s="398"/>
      <c r="K2" s="398"/>
      <c r="L2" s="398"/>
      <c r="M2" s="398"/>
      <c r="N2" s="22"/>
      <c r="O2" s="22"/>
    </row>
    <row r="3" spans="1:15" ht="15" customHeight="1" x14ac:dyDescent="0.25">
      <c r="B3" s="21" t="s">
        <v>88</v>
      </c>
      <c r="C3" s="23">
        <v>2019</v>
      </c>
      <c r="D3" s="22"/>
      <c r="E3" s="25"/>
      <c r="F3" s="24"/>
      <c r="G3" s="22"/>
      <c r="H3" s="22"/>
      <c r="I3" s="22"/>
      <c r="J3" s="22"/>
      <c r="K3" s="22"/>
      <c r="L3" s="22"/>
      <c r="M3" s="22"/>
      <c r="N3" s="22"/>
      <c r="O3" s="187" t="s">
        <v>237</v>
      </c>
    </row>
    <row r="4" spans="1:15" ht="15.75" thickBot="1" x14ac:dyDescent="0.3">
      <c r="B4" s="399" t="s">
        <v>89</v>
      </c>
      <c r="C4" s="399"/>
      <c r="D4" s="188" t="str">
        <f>'KÜNYE - 1'!B2</f>
        <v>YATIRIM İZLEME VE KOORDİNASYON BAŞKANLIĞI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9"/>
    </row>
    <row r="5" spans="1:15" s="26" customFormat="1" ht="60" customHeight="1" thickTop="1" thickBot="1" x14ac:dyDescent="0.3">
      <c r="A5" s="82"/>
      <c r="B5" s="196" t="s">
        <v>0</v>
      </c>
      <c r="C5" s="202" t="s">
        <v>74</v>
      </c>
      <c r="D5" s="199" t="s">
        <v>10</v>
      </c>
      <c r="E5" s="205" t="s">
        <v>75</v>
      </c>
      <c r="F5" s="206" t="s">
        <v>76</v>
      </c>
      <c r="G5" s="193" t="s">
        <v>14</v>
      </c>
      <c r="H5" s="194" t="s">
        <v>77</v>
      </c>
      <c r="I5" s="194" t="s">
        <v>18</v>
      </c>
      <c r="J5" s="194" t="s">
        <v>15</v>
      </c>
      <c r="K5" s="195" t="s">
        <v>16</v>
      </c>
      <c r="L5" s="193" t="s">
        <v>218</v>
      </c>
      <c r="M5" s="195" t="s">
        <v>219</v>
      </c>
      <c r="N5" s="199" t="s">
        <v>78</v>
      </c>
      <c r="O5" s="202" t="s">
        <v>79</v>
      </c>
    </row>
    <row r="6" spans="1:15" ht="35.1" customHeight="1" thickTop="1" x14ac:dyDescent="0.25">
      <c r="B6" s="197">
        <f>IF('KÜNYE - 1'!C3="","",'KÜNYE - 1'!C3)</f>
        <v>1</v>
      </c>
      <c r="C6" s="203" t="str">
        <f>IF('KÜNYE - 1'!G3="","",'KÜNYE - 1'!G3)</f>
        <v>EĞİTİM</v>
      </c>
      <c r="D6" s="200" t="str">
        <f>IF('KÜNYE - 1'!D3="","",'KÜNYE - 1'!D3)</f>
        <v>Örnek proje</v>
      </c>
      <c r="E6" s="207" t="str">
        <f>IF('KÜNYE - 1'!J3="","",'KÜNYE - 1'!J3)</f>
        <v>Seçiniz</v>
      </c>
      <c r="F6" s="208" t="str">
        <f>IF('KÜNYE - 1'!K3="","",'KÜNYE - 1'!K3)</f>
        <v>Seçiniz</v>
      </c>
      <c r="G6" s="211" t="str">
        <f>IF(FİNANS!D3="","",FİNANS!D3)</f>
        <v/>
      </c>
      <c r="H6" s="191" t="str">
        <f>IF(İHALE!F3="","",İHALE!F3)</f>
        <v/>
      </c>
      <c r="I6" s="191" t="str">
        <f>IF(FİNANS!E3="","",FİNANS!E3)</f>
        <v/>
      </c>
      <c r="J6" s="191" t="str">
        <f>IF(FİNANS!F3="","",FİNANS!F3)</f>
        <v/>
      </c>
      <c r="K6" s="192" t="str">
        <f>IF(FİNANS!G3="","",FİNANS!G3)</f>
        <v/>
      </c>
      <c r="L6" s="211" t="str">
        <f>IF(FİNANS!H3="","",FİNANS!H3)</f>
        <v/>
      </c>
      <c r="M6" s="192" t="str">
        <f>IF(FİNANS!I3="","",FİNANS!I3)</f>
        <v/>
      </c>
      <c r="N6" s="200" t="str">
        <f>IF('KÜNYE - 1'!L3="","",'KÜNYE - 1'!L3)</f>
        <v>Seçiniz</v>
      </c>
      <c r="O6" s="213" t="str">
        <f>IF(DEĞERLENDİRME!E3="","",DEĞERLENDİRME!E3)</f>
        <v/>
      </c>
    </row>
    <row r="7" spans="1:15" ht="35.1" customHeight="1" x14ac:dyDescent="0.25">
      <c r="B7" s="198" t="str">
        <f>IF('KÜNYE - 1'!C4="","",'KÜNYE - 1'!C4)</f>
        <v/>
      </c>
      <c r="C7" s="204" t="str">
        <f>IF('KÜNYE - 1'!G4="","",'KÜNYE - 1'!G4)</f>
        <v/>
      </c>
      <c r="D7" s="201" t="str">
        <f>IF('KÜNYE - 1'!D4="","",'KÜNYE - 1'!D4)</f>
        <v/>
      </c>
      <c r="E7" s="209" t="str">
        <f>IF('KÜNYE - 1'!J4="","",'KÜNYE - 1'!J4)</f>
        <v/>
      </c>
      <c r="F7" s="210" t="str">
        <f>IF('KÜNYE - 1'!K4="","",'KÜNYE - 1'!K4)</f>
        <v/>
      </c>
      <c r="G7" s="212" t="str">
        <f>IF(FİNANS!D4="","",FİNANS!D4)</f>
        <v/>
      </c>
      <c r="H7" s="27" t="str">
        <f>IF(İHALE!F4="","",İHALE!F4)</f>
        <v/>
      </c>
      <c r="I7" s="27" t="str">
        <f>IF(FİNANS!E4="","",FİNANS!E4)</f>
        <v/>
      </c>
      <c r="J7" s="27" t="str">
        <f>IF(FİNANS!F4="","",FİNANS!F4)</f>
        <v/>
      </c>
      <c r="K7" s="190" t="str">
        <f>IF(FİNANS!G4="","",FİNANS!G4)</f>
        <v/>
      </c>
      <c r="L7" s="212" t="str">
        <f>IF(FİNANS!H4="","",FİNANS!H4)</f>
        <v/>
      </c>
      <c r="M7" s="190" t="str">
        <f>IF(FİNANS!I4="","",FİNANS!I4)</f>
        <v/>
      </c>
      <c r="N7" s="201" t="str">
        <f>IF('KÜNYE - 1'!L4="","",'KÜNYE - 1'!L4)</f>
        <v/>
      </c>
      <c r="O7" s="214" t="str">
        <f>IF(DEĞERLENDİRME!E4="","",DEĞERLENDİRME!E4)</f>
        <v/>
      </c>
    </row>
    <row r="8" spans="1:15" ht="35.1" customHeight="1" x14ac:dyDescent="0.25">
      <c r="B8" s="198" t="str">
        <f>IF('KÜNYE - 1'!C5="","",'KÜNYE - 1'!C5)</f>
        <v/>
      </c>
      <c r="C8" s="204" t="str">
        <f>IF('KÜNYE - 1'!G5="","",'KÜNYE - 1'!G5)</f>
        <v/>
      </c>
      <c r="D8" s="201" t="str">
        <f>IF('KÜNYE - 1'!D5="","",'KÜNYE - 1'!D5)</f>
        <v/>
      </c>
      <c r="E8" s="209" t="str">
        <f>IF('KÜNYE - 1'!J5="","",'KÜNYE - 1'!J5)</f>
        <v/>
      </c>
      <c r="F8" s="210" t="str">
        <f>IF('KÜNYE - 1'!K5="","",'KÜNYE - 1'!K5)</f>
        <v/>
      </c>
      <c r="G8" s="212" t="str">
        <f>IF(FİNANS!D5="","",FİNANS!D5)</f>
        <v/>
      </c>
      <c r="H8" s="27" t="str">
        <f>IF(İHALE!F5="","",İHALE!F5)</f>
        <v/>
      </c>
      <c r="I8" s="27" t="str">
        <f>IF(FİNANS!E5="","",FİNANS!E5)</f>
        <v/>
      </c>
      <c r="J8" s="27" t="str">
        <f>IF(FİNANS!F5="","",FİNANS!F5)</f>
        <v/>
      </c>
      <c r="K8" s="190" t="str">
        <f>IF(FİNANS!G5="","",FİNANS!G5)</f>
        <v/>
      </c>
      <c r="L8" s="212" t="str">
        <f>IF(FİNANS!H5="","",FİNANS!H5)</f>
        <v/>
      </c>
      <c r="M8" s="190" t="str">
        <f>IF(FİNANS!I5="","",FİNANS!I5)</f>
        <v/>
      </c>
      <c r="N8" s="201" t="str">
        <f>IF('KÜNYE - 1'!L5="","",'KÜNYE - 1'!L5)</f>
        <v/>
      </c>
      <c r="O8" s="214" t="str">
        <f>IF(DEĞERLENDİRME!E5="","",DEĞERLENDİRME!E5)</f>
        <v/>
      </c>
    </row>
    <row r="9" spans="1:15" ht="35.1" customHeight="1" x14ac:dyDescent="0.25">
      <c r="B9" s="198" t="str">
        <f>IF('KÜNYE - 1'!C6="","",'KÜNYE - 1'!C6)</f>
        <v/>
      </c>
      <c r="C9" s="204" t="str">
        <f>IF('KÜNYE - 1'!G6="","",'KÜNYE - 1'!G6)</f>
        <v/>
      </c>
      <c r="D9" s="201" t="str">
        <f>IF('KÜNYE - 1'!D6="","",'KÜNYE - 1'!D6)</f>
        <v/>
      </c>
      <c r="E9" s="209" t="str">
        <f>IF('KÜNYE - 1'!J6="","",'KÜNYE - 1'!J6)</f>
        <v/>
      </c>
      <c r="F9" s="210" t="str">
        <f>IF('KÜNYE - 1'!K6="","",'KÜNYE - 1'!K6)</f>
        <v/>
      </c>
      <c r="G9" s="212" t="str">
        <f>IF(FİNANS!D6="","",FİNANS!D6)</f>
        <v/>
      </c>
      <c r="H9" s="27" t="str">
        <f>IF(İHALE!F6="","",İHALE!F6)</f>
        <v/>
      </c>
      <c r="I9" s="27" t="str">
        <f>IF(FİNANS!E6="","",FİNANS!E6)</f>
        <v/>
      </c>
      <c r="J9" s="27" t="str">
        <f>IF(FİNANS!F6="","",FİNANS!F6)</f>
        <v/>
      </c>
      <c r="K9" s="190" t="str">
        <f>IF(FİNANS!G6="","",FİNANS!G6)</f>
        <v/>
      </c>
      <c r="L9" s="212" t="str">
        <f>IF(FİNANS!H6="","",FİNANS!H6)</f>
        <v/>
      </c>
      <c r="M9" s="190" t="str">
        <f>IF(FİNANS!I6="","",FİNANS!I6)</f>
        <v/>
      </c>
      <c r="N9" s="201" t="str">
        <f>IF('KÜNYE - 1'!L6="","",'KÜNYE - 1'!L6)</f>
        <v/>
      </c>
      <c r="O9" s="214" t="str">
        <f>IF(DEĞERLENDİRME!E6="","",DEĞERLENDİRME!E6)</f>
        <v/>
      </c>
    </row>
    <row r="10" spans="1:15" ht="35.1" customHeight="1" x14ac:dyDescent="0.25">
      <c r="B10" s="198" t="str">
        <f>IF('KÜNYE - 1'!C7="","",'KÜNYE - 1'!C7)</f>
        <v/>
      </c>
      <c r="C10" s="204" t="str">
        <f>IF('KÜNYE - 1'!G7="","",'KÜNYE - 1'!G7)</f>
        <v/>
      </c>
      <c r="D10" s="201" t="str">
        <f>IF('KÜNYE - 1'!D7="","",'KÜNYE - 1'!D7)</f>
        <v/>
      </c>
      <c r="E10" s="209" t="str">
        <f>IF('KÜNYE - 1'!J7="","",'KÜNYE - 1'!J7)</f>
        <v/>
      </c>
      <c r="F10" s="210" t="str">
        <f>IF('KÜNYE - 1'!K7="","",'KÜNYE - 1'!K7)</f>
        <v/>
      </c>
      <c r="G10" s="212" t="str">
        <f>IF(FİNANS!D7="","",FİNANS!D7)</f>
        <v/>
      </c>
      <c r="H10" s="27" t="str">
        <f>IF(İHALE!F7="","",İHALE!F7)</f>
        <v/>
      </c>
      <c r="I10" s="27" t="str">
        <f>IF(FİNANS!E7="","",FİNANS!E7)</f>
        <v/>
      </c>
      <c r="J10" s="27" t="str">
        <f>IF(FİNANS!F7="","",FİNANS!F7)</f>
        <v/>
      </c>
      <c r="K10" s="190" t="str">
        <f>IF(FİNANS!G7="","",FİNANS!G7)</f>
        <v/>
      </c>
      <c r="L10" s="212" t="str">
        <f>IF(FİNANS!H7="","",FİNANS!H7)</f>
        <v/>
      </c>
      <c r="M10" s="190" t="str">
        <f>IF(FİNANS!I7="","",FİNANS!I7)</f>
        <v/>
      </c>
      <c r="N10" s="201" t="str">
        <f>IF('KÜNYE - 1'!L7="","",'KÜNYE - 1'!L7)</f>
        <v/>
      </c>
      <c r="O10" s="214" t="str">
        <f>IF(DEĞERLENDİRME!E7="","",DEĞERLENDİRME!E7)</f>
        <v/>
      </c>
    </row>
    <row r="11" spans="1:15" ht="35.1" customHeight="1" x14ac:dyDescent="0.25">
      <c r="B11" s="198" t="str">
        <f>IF('KÜNYE - 1'!C8="","",'KÜNYE - 1'!C8)</f>
        <v/>
      </c>
      <c r="C11" s="204" t="str">
        <f>IF('KÜNYE - 1'!G8="","",'KÜNYE - 1'!G8)</f>
        <v/>
      </c>
      <c r="D11" s="201" t="str">
        <f>IF('KÜNYE - 1'!D8="","",'KÜNYE - 1'!D8)</f>
        <v/>
      </c>
      <c r="E11" s="209" t="str">
        <f>IF('KÜNYE - 1'!J8="","",'KÜNYE - 1'!J8)</f>
        <v/>
      </c>
      <c r="F11" s="210" t="str">
        <f>IF('KÜNYE - 1'!K8="","",'KÜNYE - 1'!K8)</f>
        <v/>
      </c>
      <c r="G11" s="212" t="str">
        <f>IF(FİNANS!D8="","",FİNANS!D8)</f>
        <v/>
      </c>
      <c r="H11" s="27" t="str">
        <f>IF(İHALE!F8="","",İHALE!F8)</f>
        <v/>
      </c>
      <c r="I11" s="27" t="str">
        <f>IF(FİNANS!E8="","",FİNANS!E8)</f>
        <v/>
      </c>
      <c r="J11" s="27" t="str">
        <f>IF(FİNANS!F8="","",FİNANS!F8)</f>
        <v/>
      </c>
      <c r="K11" s="190" t="str">
        <f>IF(FİNANS!G8="","",FİNANS!G8)</f>
        <v/>
      </c>
      <c r="L11" s="212" t="str">
        <f>IF(FİNANS!H8="","",FİNANS!H8)</f>
        <v/>
      </c>
      <c r="M11" s="190" t="str">
        <f>IF(FİNANS!I8="","",FİNANS!I8)</f>
        <v/>
      </c>
      <c r="N11" s="201" t="str">
        <f>IF('KÜNYE - 1'!L8="","",'KÜNYE - 1'!L8)</f>
        <v/>
      </c>
      <c r="O11" s="214" t="str">
        <f>IF(DEĞERLENDİRME!E8="","",DEĞERLENDİRME!E8)</f>
        <v/>
      </c>
    </row>
    <row r="12" spans="1:15" ht="35.1" customHeight="1" x14ac:dyDescent="0.25">
      <c r="B12" s="198" t="str">
        <f>IF('KÜNYE - 1'!C9="","",'KÜNYE - 1'!C9)</f>
        <v/>
      </c>
      <c r="C12" s="204" t="str">
        <f>IF('KÜNYE - 1'!G9="","",'KÜNYE - 1'!G9)</f>
        <v/>
      </c>
      <c r="D12" s="201" t="str">
        <f>IF('KÜNYE - 1'!D9="","",'KÜNYE - 1'!D9)</f>
        <v/>
      </c>
      <c r="E12" s="209" t="str">
        <f>IF('KÜNYE - 1'!J9="","",'KÜNYE - 1'!J9)</f>
        <v/>
      </c>
      <c r="F12" s="210" t="str">
        <f>IF('KÜNYE - 1'!K9="","",'KÜNYE - 1'!K9)</f>
        <v/>
      </c>
      <c r="G12" s="212" t="str">
        <f>IF(FİNANS!D9="","",FİNANS!D9)</f>
        <v/>
      </c>
      <c r="H12" s="27" t="str">
        <f>IF(İHALE!F9="","",İHALE!F9)</f>
        <v/>
      </c>
      <c r="I12" s="27" t="str">
        <f>IF(FİNANS!E9="","",FİNANS!E9)</f>
        <v/>
      </c>
      <c r="J12" s="27" t="str">
        <f>IF(FİNANS!F9="","",FİNANS!F9)</f>
        <v/>
      </c>
      <c r="K12" s="190" t="str">
        <f>IF(FİNANS!G9="","",FİNANS!G9)</f>
        <v/>
      </c>
      <c r="L12" s="212" t="str">
        <f>IF(FİNANS!H9="","",FİNANS!H9)</f>
        <v/>
      </c>
      <c r="M12" s="190" t="str">
        <f>IF(FİNANS!I9="","",FİNANS!I9)</f>
        <v/>
      </c>
      <c r="N12" s="201" t="str">
        <f>IF('KÜNYE - 1'!L9="","",'KÜNYE - 1'!L9)</f>
        <v/>
      </c>
      <c r="O12" s="214" t="str">
        <f>IF(DEĞERLENDİRME!E9="","",DEĞERLENDİRME!E9)</f>
        <v/>
      </c>
    </row>
    <row r="13" spans="1:15" ht="35.1" customHeight="1" x14ac:dyDescent="0.25">
      <c r="B13" s="198" t="str">
        <f>IF('KÜNYE - 1'!C10="","",'KÜNYE - 1'!C10)</f>
        <v/>
      </c>
      <c r="C13" s="204" t="str">
        <f>IF('KÜNYE - 1'!G10="","",'KÜNYE - 1'!G10)</f>
        <v/>
      </c>
      <c r="D13" s="201" t="str">
        <f>IF('KÜNYE - 1'!D10="","",'KÜNYE - 1'!D10)</f>
        <v/>
      </c>
      <c r="E13" s="209" t="str">
        <f>IF('KÜNYE - 1'!J10="","",'KÜNYE - 1'!J10)</f>
        <v/>
      </c>
      <c r="F13" s="210" t="str">
        <f>IF('KÜNYE - 1'!K10="","",'KÜNYE - 1'!K10)</f>
        <v/>
      </c>
      <c r="G13" s="212" t="str">
        <f>IF(FİNANS!D10="","",FİNANS!D10)</f>
        <v/>
      </c>
      <c r="H13" s="27" t="str">
        <f>IF(İHALE!F10="","",İHALE!F10)</f>
        <v/>
      </c>
      <c r="I13" s="27" t="str">
        <f>IF(FİNANS!E10="","",FİNANS!E10)</f>
        <v/>
      </c>
      <c r="J13" s="27" t="str">
        <f>IF(FİNANS!F10="","",FİNANS!F10)</f>
        <v/>
      </c>
      <c r="K13" s="190" t="str">
        <f>IF(FİNANS!G10="","",FİNANS!G10)</f>
        <v/>
      </c>
      <c r="L13" s="212" t="str">
        <f>IF(FİNANS!H10="","",FİNANS!H10)</f>
        <v/>
      </c>
      <c r="M13" s="190" t="str">
        <f>IF(FİNANS!I10="","",FİNANS!I10)</f>
        <v/>
      </c>
      <c r="N13" s="201" t="str">
        <f>IF('KÜNYE - 1'!L10="","",'KÜNYE - 1'!L10)</f>
        <v/>
      </c>
      <c r="O13" s="214" t="str">
        <f>IF(DEĞERLENDİRME!E10="","",DEĞERLENDİRME!E10)</f>
        <v/>
      </c>
    </row>
    <row r="14" spans="1:15" ht="35.1" customHeight="1" x14ac:dyDescent="0.25">
      <c r="B14" s="198" t="str">
        <f>IF('KÜNYE - 1'!C11="","",'KÜNYE - 1'!C11)</f>
        <v/>
      </c>
      <c r="C14" s="204" t="str">
        <f>IF('KÜNYE - 1'!G11="","",'KÜNYE - 1'!G11)</f>
        <v/>
      </c>
      <c r="D14" s="201" t="str">
        <f>IF('KÜNYE - 1'!D11="","",'KÜNYE - 1'!D11)</f>
        <v/>
      </c>
      <c r="E14" s="209" t="str">
        <f>IF('KÜNYE - 1'!J11="","",'KÜNYE - 1'!J11)</f>
        <v/>
      </c>
      <c r="F14" s="210" t="str">
        <f>IF('KÜNYE - 1'!K11="","",'KÜNYE - 1'!K11)</f>
        <v/>
      </c>
      <c r="G14" s="212" t="str">
        <f>IF(FİNANS!D11="","",FİNANS!D11)</f>
        <v/>
      </c>
      <c r="H14" s="27" t="str">
        <f>IF(İHALE!F11="","",İHALE!F11)</f>
        <v/>
      </c>
      <c r="I14" s="27" t="str">
        <f>IF(FİNANS!E11="","",FİNANS!E11)</f>
        <v/>
      </c>
      <c r="J14" s="27" t="str">
        <f>IF(FİNANS!F11="","",FİNANS!F11)</f>
        <v/>
      </c>
      <c r="K14" s="190" t="str">
        <f>IF(FİNANS!G11="","",FİNANS!G11)</f>
        <v/>
      </c>
      <c r="L14" s="212" t="str">
        <f>IF(FİNANS!H11="","",FİNANS!H11)</f>
        <v/>
      </c>
      <c r="M14" s="190" t="str">
        <f>IF(FİNANS!I11="","",FİNANS!I11)</f>
        <v/>
      </c>
      <c r="N14" s="201" t="str">
        <f>IF('KÜNYE - 1'!L11="","",'KÜNYE - 1'!L11)</f>
        <v/>
      </c>
      <c r="O14" s="214" t="str">
        <f>IF(DEĞERLENDİRME!E11="","",DEĞERLENDİRME!E11)</f>
        <v/>
      </c>
    </row>
    <row r="15" spans="1:15" ht="35.1" customHeight="1" x14ac:dyDescent="0.25">
      <c r="B15" s="198" t="str">
        <f>IF('KÜNYE - 1'!C12="","",'KÜNYE - 1'!C12)</f>
        <v/>
      </c>
      <c r="C15" s="204" t="str">
        <f>IF('KÜNYE - 1'!G12="","",'KÜNYE - 1'!G12)</f>
        <v/>
      </c>
      <c r="D15" s="201" t="str">
        <f>IF('KÜNYE - 1'!D12="","",'KÜNYE - 1'!D12)</f>
        <v/>
      </c>
      <c r="E15" s="209" t="str">
        <f>IF('KÜNYE - 1'!J12="","",'KÜNYE - 1'!J12)</f>
        <v/>
      </c>
      <c r="F15" s="210" t="str">
        <f>IF('KÜNYE - 1'!K12="","",'KÜNYE - 1'!K12)</f>
        <v/>
      </c>
      <c r="G15" s="212" t="str">
        <f>IF(FİNANS!D12="","",FİNANS!D12)</f>
        <v/>
      </c>
      <c r="H15" s="27" t="str">
        <f>IF(İHALE!F12="","",İHALE!F12)</f>
        <v/>
      </c>
      <c r="I15" s="27" t="str">
        <f>IF(FİNANS!E12="","",FİNANS!E12)</f>
        <v/>
      </c>
      <c r="J15" s="27" t="str">
        <f>IF(FİNANS!F12="","",FİNANS!F12)</f>
        <v/>
      </c>
      <c r="K15" s="190" t="str">
        <f>IF(FİNANS!G12="","",FİNANS!G12)</f>
        <v/>
      </c>
      <c r="L15" s="212" t="str">
        <f>IF(FİNANS!H12="","",FİNANS!H12)</f>
        <v/>
      </c>
      <c r="M15" s="190" t="str">
        <f>IF(FİNANS!I12="","",FİNANS!I12)</f>
        <v/>
      </c>
      <c r="N15" s="201" t="str">
        <f>IF('KÜNYE - 1'!L12="","",'KÜNYE - 1'!L12)</f>
        <v/>
      </c>
      <c r="O15" s="214" t="str">
        <f>IF(DEĞERLENDİRME!E12="","",DEĞERLENDİRME!E12)</f>
        <v/>
      </c>
    </row>
    <row r="16" spans="1:15" ht="35.1" customHeight="1" x14ac:dyDescent="0.25">
      <c r="B16" s="198" t="str">
        <f>IF('KÜNYE - 1'!C13="","",'KÜNYE - 1'!C13)</f>
        <v/>
      </c>
      <c r="C16" s="204" t="str">
        <f>IF('KÜNYE - 1'!G13="","",'KÜNYE - 1'!G13)</f>
        <v/>
      </c>
      <c r="D16" s="201" t="str">
        <f>IF('KÜNYE - 1'!D13="","",'KÜNYE - 1'!D13)</f>
        <v/>
      </c>
      <c r="E16" s="209" t="str">
        <f>IF('KÜNYE - 1'!J13="","",'KÜNYE - 1'!J13)</f>
        <v/>
      </c>
      <c r="F16" s="210" t="str">
        <f>IF('KÜNYE - 1'!K13="","",'KÜNYE - 1'!K13)</f>
        <v/>
      </c>
      <c r="G16" s="212" t="str">
        <f>IF(FİNANS!D13="","",FİNANS!D13)</f>
        <v/>
      </c>
      <c r="H16" s="27" t="str">
        <f>IF(İHALE!F13="","",İHALE!F13)</f>
        <v/>
      </c>
      <c r="I16" s="27" t="str">
        <f>IF(FİNANS!E13="","",FİNANS!E13)</f>
        <v/>
      </c>
      <c r="J16" s="27" t="str">
        <f>IF(FİNANS!F13="","",FİNANS!F13)</f>
        <v/>
      </c>
      <c r="K16" s="190" t="str">
        <f>IF(FİNANS!G13="","",FİNANS!G13)</f>
        <v/>
      </c>
      <c r="L16" s="212" t="str">
        <f>IF(FİNANS!H13="","",FİNANS!H13)</f>
        <v/>
      </c>
      <c r="M16" s="190" t="str">
        <f>IF(FİNANS!I13="","",FİNANS!I13)</f>
        <v/>
      </c>
      <c r="N16" s="201" t="str">
        <f>IF('KÜNYE - 1'!L13="","",'KÜNYE - 1'!L13)</f>
        <v/>
      </c>
      <c r="O16" s="214" t="str">
        <f>IF(DEĞERLENDİRME!E13="","",DEĞERLENDİRME!E13)</f>
        <v/>
      </c>
    </row>
    <row r="17" spans="2:15" ht="35.1" customHeight="1" x14ac:dyDescent="0.25">
      <c r="B17" s="198" t="str">
        <f>IF('KÜNYE - 1'!C14="","",'KÜNYE - 1'!C14)</f>
        <v/>
      </c>
      <c r="C17" s="204" t="str">
        <f>IF('KÜNYE - 1'!G14="","",'KÜNYE - 1'!G14)</f>
        <v/>
      </c>
      <c r="D17" s="201" t="str">
        <f>IF('KÜNYE - 1'!D14="","",'KÜNYE - 1'!D14)</f>
        <v/>
      </c>
      <c r="E17" s="209" t="str">
        <f>IF('KÜNYE - 1'!J14="","",'KÜNYE - 1'!J14)</f>
        <v/>
      </c>
      <c r="F17" s="210" t="str">
        <f>IF('KÜNYE - 1'!K14="","",'KÜNYE - 1'!K14)</f>
        <v/>
      </c>
      <c r="G17" s="212" t="str">
        <f>IF(FİNANS!D14="","",FİNANS!D14)</f>
        <v/>
      </c>
      <c r="H17" s="27" t="str">
        <f>IF(İHALE!F14="","",İHALE!F14)</f>
        <v/>
      </c>
      <c r="I17" s="27" t="str">
        <f>IF(FİNANS!E14="","",FİNANS!E14)</f>
        <v/>
      </c>
      <c r="J17" s="27" t="str">
        <f>IF(FİNANS!F14="","",FİNANS!F14)</f>
        <v/>
      </c>
      <c r="K17" s="190" t="str">
        <f>IF(FİNANS!G14="","",FİNANS!G14)</f>
        <v/>
      </c>
      <c r="L17" s="212" t="str">
        <f>IF(FİNANS!H14="","",FİNANS!H14)</f>
        <v/>
      </c>
      <c r="M17" s="190" t="str">
        <f>IF(FİNANS!I14="","",FİNANS!I14)</f>
        <v/>
      </c>
      <c r="N17" s="201" t="str">
        <f>IF('KÜNYE - 1'!L14="","",'KÜNYE - 1'!L14)</f>
        <v/>
      </c>
      <c r="O17" s="214" t="str">
        <f>IF(DEĞERLENDİRME!E14="","",DEĞERLENDİRME!E14)</f>
        <v/>
      </c>
    </row>
    <row r="18" spans="2:15" ht="35.1" customHeight="1" x14ac:dyDescent="0.25">
      <c r="B18" s="198" t="str">
        <f>IF('KÜNYE - 1'!C15="","",'KÜNYE - 1'!C15)</f>
        <v/>
      </c>
      <c r="C18" s="204" t="str">
        <f>IF('KÜNYE - 1'!G15="","",'KÜNYE - 1'!G15)</f>
        <v/>
      </c>
      <c r="D18" s="201" t="str">
        <f>IF('KÜNYE - 1'!D15="","",'KÜNYE - 1'!D15)</f>
        <v/>
      </c>
      <c r="E18" s="209" t="str">
        <f>IF('KÜNYE - 1'!J15="","",'KÜNYE - 1'!J15)</f>
        <v/>
      </c>
      <c r="F18" s="210" t="str">
        <f>IF('KÜNYE - 1'!K15="","",'KÜNYE - 1'!K15)</f>
        <v/>
      </c>
      <c r="G18" s="212" t="str">
        <f>IF(FİNANS!D15="","",FİNANS!D15)</f>
        <v/>
      </c>
      <c r="H18" s="27" t="str">
        <f>IF(İHALE!F15="","",İHALE!F15)</f>
        <v/>
      </c>
      <c r="I18" s="27" t="str">
        <f>IF(FİNANS!E15="","",FİNANS!E15)</f>
        <v/>
      </c>
      <c r="J18" s="27" t="str">
        <f>IF(FİNANS!F15="","",FİNANS!F15)</f>
        <v/>
      </c>
      <c r="K18" s="190" t="str">
        <f>IF(FİNANS!G15="","",FİNANS!G15)</f>
        <v/>
      </c>
      <c r="L18" s="212" t="str">
        <f>IF(FİNANS!H15="","",FİNANS!H15)</f>
        <v/>
      </c>
      <c r="M18" s="190" t="str">
        <f>IF(FİNANS!I15="","",FİNANS!I15)</f>
        <v/>
      </c>
      <c r="N18" s="201" t="str">
        <f>IF('KÜNYE - 1'!L15="","",'KÜNYE - 1'!L15)</f>
        <v/>
      </c>
      <c r="O18" s="214" t="str">
        <f>IF(DEĞERLENDİRME!E15="","",DEĞERLENDİRME!E15)</f>
        <v/>
      </c>
    </row>
    <row r="19" spans="2:15" ht="35.1" customHeight="1" x14ac:dyDescent="0.25">
      <c r="B19" s="198" t="str">
        <f>IF('KÜNYE - 1'!C16="","",'KÜNYE - 1'!C16)</f>
        <v/>
      </c>
      <c r="C19" s="204" t="str">
        <f>IF('KÜNYE - 1'!G16="","",'KÜNYE - 1'!G16)</f>
        <v/>
      </c>
      <c r="D19" s="201" t="str">
        <f>IF('KÜNYE - 1'!D16="","",'KÜNYE - 1'!D16)</f>
        <v/>
      </c>
      <c r="E19" s="209" t="str">
        <f>IF('KÜNYE - 1'!J16="","",'KÜNYE - 1'!J16)</f>
        <v/>
      </c>
      <c r="F19" s="210" t="str">
        <f>IF('KÜNYE - 1'!K16="","",'KÜNYE - 1'!K16)</f>
        <v/>
      </c>
      <c r="G19" s="212" t="str">
        <f>IF(FİNANS!D16="","",FİNANS!D16)</f>
        <v/>
      </c>
      <c r="H19" s="27" t="str">
        <f>IF(İHALE!F16="","",İHALE!F16)</f>
        <v/>
      </c>
      <c r="I19" s="27" t="str">
        <f>IF(FİNANS!E16="","",FİNANS!E16)</f>
        <v/>
      </c>
      <c r="J19" s="27" t="str">
        <f>IF(FİNANS!F16="","",FİNANS!F16)</f>
        <v/>
      </c>
      <c r="K19" s="190" t="str">
        <f>IF(FİNANS!G16="","",FİNANS!G16)</f>
        <v/>
      </c>
      <c r="L19" s="212" t="str">
        <f>IF(FİNANS!H16="","",FİNANS!H16)</f>
        <v/>
      </c>
      <c r="M19" s="190" t="str">
        <f>IF(FİNANS!I16="","",FİNANS!I16)</f>
        <v/>
      </c>
      <c r="N19" s="201" t="str">
        <f>IF('KÜNYE - 1'!L16="","",'KÜNYE - 1'!L16)</f>
        <v/>
      </c>
      <c r="O19" s="214" t="str">
        <f>IF(DEĞERLENDİRME!E16="","",DEĞERLENDİRME!E16)</f>
        <v/>
      </c>
    </row>
    <row r="20" spans="2:15" ht="35.1" customHeight="1" x14ac:dyDescent="0.25">
      <c r="B20" s="198" t="str">
        <f>IF('KÜNYE - 1'!C17="","",'KÜNYE - 1'!C17)</f>
        <v/>
      </c>
      <c r="C20" s="204" t="str">
        <f>IF('KÜNYE - 1'!G17="","",'KÜNYE - 1'!G17)</f>
        <v/>
      </c>
      <c r="D20" s="201" t="str">
        <f>IF('KÜNYE - 1'!D17="","",'KÜNYE - 1'!D17)</f>
        <v/>
      </c>
      <c r="E20" s="209" t="str">
        <f>IF('KÜNYE - 1'!J17="","",'KÜNYE - 1'!J17)</f>
        <v/>
      </c>
      <c r="F20" s="210" t="str">
        <f>IF('KÜNYE - 1'!K17="","",'KÜNYE - 1'!K17)</f>
        <v/>
      </c>
      <c r="G20" s="212" t="str">
        <f>IF(FİNANS!D17="","",FİNANS!D17)</f>
        <v/>
      </c>
      <c r="H20" s="27" t="str">
        <f>IF(İHALE!F17="","",İHALE!F17)</f>
        <v/>
      </c>
      <c r="I20" s="27" t="str">
        <f>IF(FİNANS!E17="","",FİNANS!E17)</f>
        <v/>
      </c>
      <c r="J20" s="27" t="str">
        <f>IF(FİNANS!F17="","",FİNANS!F17)</f>
        <v/>
      </c>
      <c r="K20" s="190" t="str">
        <f>IF(FİNANS!G17="","",FİNANS!G17)</f>
        <v/>
      </c>
      <c r="L20" s="212" t="str">
        <f>IF(FİNANS!H17="","",FİNANS!H17)</f>
        <v/>
      </c>
      <c r="M20" s="190" t="str">
        <f>IF(FİNANS!I17="","",FİNANS!I17)</f>
        <v/>
      </c>
      <c r="N20" s="201" t="str">
        <f>IF('KÜNYE - 1'!L17="","",'KÜNYE - 1'!L17)</f>
        <v/>
      </c>
      <c r="O20" s="214" t="str">
        <f>IF(DEĞERLENDİRME!E17="","",DEĞERLENDİRME!E17)</f>
        <v/>
      </c>
    </row>
    <row r="21" spans="2:15" ht="35.1" customHeight="1" x14ac:dyDescent="0.25">
      <c r="B21" s="198" t="str">
        <f>IF('KÜNYE - 1'!C18="","",'KÜNYE - 1'!C18)</f>
        <v/>
      </c>
      <c r="C21" s="204" t="str">
        <f>IF('KÜNYE - 1'!G18="","",'KÜNYE - 1'!G18)</f>
        <v/>
      </c>
      <c r="D21" s="201" t="str">
        <f>IF('KÜNYE - 1'!D18="","",'KÜNYE - 1'!D18)</f>
        <v/>
      </c>
      <c r="E21" s="209" t="str">
        <f>IF('KÜNYE - 1'!J18="","",'KÜNYE - 1'!J18)</f>
        <v/>
      </c>
      <c r="F21" s="210" t="str">
        <f>IF('KÜNYE - 1'!K18="","",'KÜNYE - 1'!K18)</f>
        <v/>
      </c>
      <c r="G21" s="212" t="str">
        <f>IF(FİNANS!D18="","",FİNANS!D18)</f>
        <v/>
      </c>
      <c r="H21" s="27" t="str">
        <f>IF(İHALE!F18="","",İHALE!F18)</f>
        <v/>
      </c>
      <c r="I21" s="27" t="str">
        <f>IF(FİNANS!E18="","",FİNANS!E18)</f>
        <v/>
      </c>
      <c r="J21" s="27" t="str">
        <f>IF(FİNANS!F18="","",FİNANS!F18)</f>
        <v/>
      </c>
      <c r="K21" s="190" t="str">
        <f>IF(FİNANS!G18="","",FİNANS!G18)</f>
        <v/>
      </c>
      <c r="L21" s="212" t="str">
        <f>IF(FİNANS!H18="","",FİNANS!H18)</f>
        <v/>
      </c>
      <c r="M21" s="190" t="str">
        <f>IF(FİNANS!I18="","",FİNANS!I18)</f>
        <v/>
      </c>
      <c r="N21" s="201" t="str">
        <f>IF('KÜNYE - 1'!L18="","",'KÜNYE - 1'!L18)</f>
        <v/>
      </c>
      <c r="O21" s="214" t="str">
        <f>IF(DEĞERLENDİRME!E18="","",DEĞERLENDİRME!E18)</f>
        <v/>
      </c>
    </row>
    <row r="22" spans="2:15" ht="35.1" customHeight="1" x14ac:dyDescent="0.25">
      <c r="B22" s="198" t="str">
        <f>IF('KÜNYE - 1'!C19="","",'KÜNYE - 1'!C19)</f>
        <v/>
      </c>
      <c r="C22" s="204" t="str">
        <f>IF('KÜNYE - 1'!G19="","",'KÜNYE - 1'!G19)</f>
        <v/>
      </c>
      <c r="D22" s="201" t="str">
        <f>IF('KÜNYE - 1'!D19="","",'KÜNYE - 1'!D19)</f>
        <v/>
      </c>
      <c r="E22" s="209" t="str">
        <f>IF('KÜNYE - 1'!J19="","",'KÜNYE - 1'!J19)</f>
        <v/>
      </c>
      <c r="F22" s="210" t="str">
        <f>IF('KÜNYE - 1'!K19="","",'KÜNYE - 1'!K19)</f>
        <v/>
      </c>
      <c r="G22" s="212" t="str">
        <f>IF(FİNANS!D19="","",FİNANS!D19)</f>
        <v/>
      </c>
      <c r="H22" s="27" t="str">
        <f>IF(İHALE!F19="","",İHALE!F19)</f>
        <v/>
      </c>
      <c r="I22" s="27" t="str">
        <f>IF(FİNANS!E19="","",FİNANS!E19)</f>
        <v/>
      </c>
      <c r="J22" s="27" t="str">
        <f>IF(FİNANS!F19="","",FİNANS!F19)</f>
        <v/>
      </c>
      <c r="K22" s="190" t="str">
        <f>IF(FİNANS!G19="","",FİNANS!G19)</f>
        <v/>
      </c>
      <c r="L22" s="212" t="str">
        <f>IF(FİNANS!H19="","",FİNANS!H19)</f>
        <v/>
      </c>
      <c r="M22" s="190" t="str">
        <f>IF(FİNANS!I19="","",FİNANS!I19)</f>
        <v/>
      </c>
      <c r="N22" s="201" t="str">
        <f>IF('KÜNYE - 1'!L19="","",'KÜNYE - 1'!L19)</f>
        <v/>
      </c>
      <c r="O22" s="214" t="str">
        <f>IF(DEĞERLENDİRME!E19="","",DEĞERLENDİRME!E19)</f>
        <v/>
      </c>
    </row>
    <row r="23" spans="2:15" ht="35.1" customHeight="1" x14ac:dyDescent="0.25">
      <c r="B23" s="198" t="str">
        <f>IF('KÜNYE - 1'!C20="","",'KÜNYE - 1'!C20)</f>
        <v/>
      </c>
      <c r="C23" s="204" t="str">
        <f>IF('KÜNYE - 1'!G20="","",'KÜNYE - 1'!G20)</f>
        <v/>
      </c>
      <c r="D23" s="201" t="str">
        <f>IF('KÜNYE - 1'!D20="","",'KÜNYE - 1'!D20)</f>
        <v/>
      </c>
      <c r="E23" s="209" t="str">
        <f>IF('KÜNYE - 1'!J20="","",'KÜNYE - 1'!J20)</f>
        <v/>
      </c>
      <c r="F23" s="210" t="str">
        <f>IF('KÜNYE - 1'!K20="","",'KÜNYE - 1'!K20)</f>
        <v/>
      </c>
      <c r="G23" s="212" t="str">
        <f>IF(FİNANS!D20="","",FİNANS!D20)</f>
        <v/>
      </c>
      <c r="H23" s="27" t="str">
        <f>IF(İHALE!F20="","",İHALE!F20)</f>
        <v/>
      </c>
      <c r="I23" s="27" t="str">
        <f>IF(FİNANS!E20="","",FİNANS!E20)</f>
        <v/>
      </c>
      <c r="J23" s="27" t="str">
        <f>IF(FİNANS!F20="","",FİNANS!F20)</f>
        <v/>
      </c>
      <c r="K23" s="190" t="str">
        <f>IF(FİNANS!G20="","",FİNANS!G20)</f>
        <v/>
      </c>
      <c r="L23" s="212" t="str">
        <f>IF(FİNANS!H20="","",FİNANS!H20)</f>
        <v/>
      </c>
      <c r="M23" s="190" t="str">
        <f>IF(FİNANS!I20="","",FİNANS!I20)</f>
        <v/>
      </c>
      <c r="N23" s="201" t="str">
        <f>IF('KÜNYE - 1'!L20="","",'KÜNYE - 1'!L20)</f>
        <v/>
      </c>
      <c r="O23" s="214" t="str">
        <f>IF(DEĞERLENDİRME!E20="","",DEĞERLENDİRME!E20)</f>
        <v/>
      </c>
    </row>
    <row r="24" spans="2:15" ht="35.1" customHeight="1" x14ac:dyDescent="0.25">
      <c r="B24" s="198" t="str">
        <f>IF('KÜNYE - 1'!C21="","",'KÜNYE - 1'!C21)</f>
        <v/>
      </c>
      <c r="C24" s="204" t="str">
        <f>IF('KÜNYE - 1'!G21="","",'KÜNYE - 1'!G21)</f>
        <v/>
      </c>
      <c r="D24" s="201" t="str">
        <f>IF('KÜNYE - 1'!D21="","",'KÜNYE - 1'!D21)</f>
        <v/>
      </c>
      <c r="E24" s="209" t="str">
        <f>IF('KÜNYE - 1'!J21="","",'KÜNYE - 1'!J21)</f>
        <v/>
      </c>
      <c r="F24" s="210" t="str">
        <f>IF('KÜNYE - 1'!K21="","",'KÜNYE - 1'!K21)</f>
        <v/>
      </c>
      <c r="G24" s="212" t="str">
        <f>IF(FİNANS!D21="","",FİNANS!D21)</f>
        <v/>
      </c>
      <c r="H24" s="27" t="str">
        <f>IF(İHALE!F21="","",İHALE!F21)</f>
        <v/>
      </c>
      <c r="I24" s="27" t="str">
        <f>IF(FİNANS!E21="","",FİNANS!E21)</f>
        <v/>
      </c>
      <c r="J24" s="27" t="str">
        <f>IF(FİNANS!F21="","",FİNANS!F21)</f>
        <v/>
      </c>
      <c r="K24" s="190" t="str">
        <f>IF(FİNANS!G21="","",FİNANS!G21)</f>
        <v/>
      </c>
      <c r="L24" s="212" t="str">
        <f>IF(FİNANS!H21="","",FİNANS!H21)</f>
        <v/>
      </c>
      <c r="M24" s="190" t="str">
        <f>IF(FİNANS!I21="","",FİNANS!I21)</f>
        <v/>
      </c>
      <c r="N24" s="201" t="str">
        <f>IF('KÜNYE - 1'!L21="","",'KÜNYE - 1'!L21)</f>
        <v/>
      </c>
      <c r="O24" s="214" t="str">
        <f>IF(DEĞERLENDİRME!E21="","",DEĞERLENDİRME!E21)</f>
        <v/>
      </c>
    </row>
    <row r="25" spans="2:15" ht="35.1" customHeight="1" x14ac:dyDescent="0.25">
      <c r="B25" s="198" t="str">
        <f>IF('KÜNYE - 1'!C22="","",'KÜNYE - 1'!C22)</f>
        <v/>
      </c>
      <c r="C25" s="204" t="str">
        <f>IF('KÜNYE - 1'!G22="","",'KÜNYE - 1'!G22)</f>
        <v/>
      </c>
      <c r="D25" s="201" t="str">
        <f>IF('KÜNYE - 1'!D22="","",'KÜNYE - 1'!D22)</f>
        <v/>
      </c>
      <c r="E25" s="209" t="str">
        <f>IF('KÜNYE - 1'!J22="","",'KÜNYE - 1'!J22)</f>
        <v/>
      </c>
      <c r="F25" s="210" t="str">
        <f>IF('KÜNYE - 1'!K22="","",'KÜNYE - 1'!K22)</f>
        <v/>
      </c>
      <c r="G25" s="212" t="str">
        <f>IF(FİNANS!D22="","",FİNANS!D22)</f>
        <v/>
      </c>
      <c r="H25" s="27" t="str">
        <f>IF(İHALE!F22="","",İHALE!F22)</f>
        <v/>
      </c>
      <c r="I25" s="27" t="str">
        <f>IF(FİNANS!E22="","",FİNANS!E22)</f>
        <v/>
      </c>
      <c r="J25" s="27" t="str">
        <f>IF(FİNANS!F22="","",FİNANS!F22)</f>
        <v/>
      </c>
      <c r="K25" s="190" t="str">
        <f>IF(FİNANS!G22="","",FİNANS!G22)</f>
        <v/>
      </c>
      <c r="L25" s="212" t="str">
        <f>IF(FİNANS!H22="","",FİNANS!H22)</f>
        <v/>
      </c>
      <c r="M25" s="190" t="str">
        <f>IF(FİNANS!I22="","",FİNANS!I22)</f>
        <v/>
      </c>
      <c r="N25" s="201" t="str">
        <f>IF('KÜNYE - 1'!L22="","",'KÜNYE - 1'!L22)</f>
        <v/>
      </c>
      <c r="O25" s="214" t="str">
        <f>IF(DEĞERLENDİRME!E22="","",DEĞERLENDİRME!E22)</f>
        <v/>
      </c>
    </row>
    <row r="26" spans="2:15" ht="35.1" customHeight="1" x14ac:dyDescent="0.25">
      <c r="B26" s="198" t="str">
        <f>IF('KÜNYE - 1'!C23="","",'KÜNYE - 1'!C23)</f>
        <v/>
      </c>
      <c r="C26" s="204" t="str">
        <f>IF('KÜNYE - 1'!G23="","",'KÜNYE - 1'!G23)</f>
        <v/>
      </c>
      <c r="D26" s="201" t="str">
        <f>IF('KÜNYE - 1'!D23="","",'KÜNYE - 1'!D23)</f>
        <v/>
      </c>
      <c r="E26" s="209" t="str">
        <f>IF('KÜNYE - 1'!J23="","",'KÜNYE - 1'!J23)</f>
        <v/>
      </c>
      <c r="F26" s="210" t="str">
        <f>IF('KÜNYE - 1'!K23="","",'KÜNYE - 1'!K23)</f>
        <v/>
      </c>
      <c r="G26" s="212" t="str">
        <f>IF(FİNANS!D23="","",FİNANS!D23)</f>
        <v/>
      </c>
      <c r="H26" s="27" t="str">
        <f>IF(İHALE!F23="","",İHALE!F23)</f>
        <v/>
      </c>
      <c r="I26" s="27" t="str">
        <f>IF(FİNANS!E23="","",FİNANS!E23)</f>
        <v/>
      </c>
      <c r="J26" s="27" t="str">
        <f>IF(FİNANS!F23="","",FİNANS!F23)</f>
        <v/>
      </c>
      <c r="K26" s="190" t="str">
        <f>IF(FİNANS!G23="","",FİNANS!G23)</f>
        <v/>
      </c>
      <c r="L26" s="212" t="str">
        <f>IF(FİNANS!H23="","",FİNANS!H23)</f>
        <v/>
      </c>
      <c r="M26" s="190" t="str">
        <f>IF(FİNANS!I23="","",FİNANS!I23)</f>
        <v/>
      </c>
      <c r="N26" s="201" t="str">
        <f>IF('KÜNYE - 1'!L23="","",'KÜNYE - 1'!L23)</f>
        <v/>
      </c>
      <c r="O26" s="214" t="str">
        <f>IF(DEĞERLENDİRME!E23="","",DEĞERLENDİRME!E23)</f>
        <v/>
      </c>
    </row>
    <row r="27" spans="2:15" ht="35.1" customHeight="1" x14ac:dyDescent="0.25">
      <c r="B27" s="198" t="str">
        <f>IF('KÜNYE - 1'!C24="","",'KÜNYE - 1'!C24)</f>
        <v/>
      </c>
      <c r="C27" s="204" t="str">
        <f>IF('KÜNYE - 1'!G24="","",'KÜNYE - 1'!G24)</f>
        <v/>
      </c>
      <c r="D27" s="201" t="str">
        <f>IF('KÜNYE - 1'!D24="","",'KÜNYE - 1'!D24)</f>
        <v/>
      </c>
      <c r="E27" s="209" t="str">
        <f>IF('KÜNYE - 1'!J24="","",'KÜNYE - 1'!J24)</f>
        <v/>
      </c>
      <c r="F27" s="210" t="str">
        <f>IF('KÜNYE - 1'!K24="","",'KÜNYE - 1'!K24)</f>
        <v/>
      </c>
      <c r="G27" s="212" t="str">
        <f>IF(FİNANS!D24="","",FİNANS!D24)</f>
        <v/>
      </c>
      <c r="H27" s="27" t="str">
        <f>IF(İHALE!F24="","",İHALE!F24)</f>
        <v/>
      </c>
      <c r="I27" s="27" t="str">
        <f>IF(FİNANS!E24="","",FİNANS!E24)</f>
        <v/>
      </c>
      <c r="J27" s="27" t="str">
        <f>IF(FİNANS!F24="","",FİNANS!F24)</f>
        <v/>
      </c>
      <c r="K27" s="190" t="str">
        <f>IF(FİNANS!G24="","",FİNANS!G24)</f>
        <v/>
      </c>
      <c r="L27" s="212" t="str">
        <f>IF(FİNANS!H24="","",FİNANS!H24)</f>
        <v/>
      </c>
      <c r="M27" s="190" t="str">
        <f>IF(FİNANS!I24="","",FİNANS!I24)</f>
        <v/>
      </c>
      <c r="N27" s="201" t="str">
        <f>IF('KÜNYE - 1'!L24="","",'KÜNYE - 1'!L24)</f>
        <v/>
      </c>
      <c r="O27" s="214" t="str">
        <f>IF(DEĞERLENDİRME!E24="","",DEĞERLENDİRME!E24)</f>
        <v/>
      </c>
    </row>
    <row r="28" spans="2:15" ht="35.1" customHeight="1" x14ac:dyDescent="0.25">
      <c r="B28" s="198" t="str">
        <f>IF('KÜNYE - 1'!C25="","",'KÜNYE - 1'!C25)</f>
        <v/>
      </c>
      <c r="C28" s="204" t="str">
        <f>IF('KÜNYE - 1'!G25="","",'KÜNYE - 1'!G25)</f>
        <v/>
      </c>
      <c r="D28" s="201" t="str">
        <f>IF('KÜNYE - 1'!D25="","",'KÜNYE - 1'!D25)</f>
        <v/>
      </c>
      <c r="E28" s="209" t="str">
        <f>IF('KÜNYE - 1'!J25="","",'KÜNYE - 1'!J25)</f>
        <v/>
      </c>
      <c r="F28" s="210" t="str">
        <f>IF('KÜNYE - 1'!K25="","",'KÜNYE - 1'!K25)</f>
        <v/>
      </c>
      <c r="G28" s="212" t="str">
        <f>IF(FİNANS!D25="","",FİNANS!D25)</f>
        <v/>
      </c>
      <c r="H28" s="27" t="str">
        <f>IF(İHALE!F25="","",İHALE!F25)</f>
        <v/>
      </c>
      <c r="I28" s="27" t="str">
        <f>IF(FİNANS!E25="","",FİNANS!E25)</f>
        <v/>
      </c>
      <c r="J28" s="27" t="str">
        <f>IF(FİNANS!F25="","",FİNANS!F25)</f>
        <v/>
      </c>
      <c r="K28" s="190" t="str">
        <f>IF(FİNANS!G25="","",FİNANS!G25)</f>
        <v/>
      </c>
      <c r="L28" s="212" t="str">
        <f>IF(FİNANS!H25="","",FİNANS!H25)</f>
        <v/>
      </c>
      <c r="M28" s="190" t="str">
        <f>IF(FİNANS!I25="","",FİNANS!I25)</f>
        <v/>
      </c>
      <c r="N28" s="201" t="str">
        <f>IF('KÜNYE - 1'!L25="","",'KÜNYE - 1'!L25)</f>
        <v/>
      </c>
      <c r="O28" s="214" t="str">
        <f>IF(DEĞERLENDİRME!E25="","",DEĞERLENDİRME!E25)</f>
        <v/>
      </c>
    </row>
    <row r="29" spans="2:15" ht="35.1" customHeight="1" x14ac:dyDescent="0.25">
      <c r="B29" s="198" t="str">
        <f>IF('KÜNYE - 1'!C26="","",'KÜNYE - 1'!C26)</f>
        <v/>
      </c>
      <c r="C29" s="204" t="str">
        <f>IF('KÜNYE - 1'!G26="","",'KÜNYE - 1'!G26)</f>
        <v/>
      </c>
      <c r="D29" s="201" t="str">
        <f>IF('KÜNYE - 1'!D26="","",'KÜNYE - 1'!D26)</f>
        <v/>
      </c>
      <c r="E29" s="209" t="str">
        <f>IF('KÜNYE - 1'!J26="","",'KÜNYE - 1'!J26)</f>
        <v/>
      </c>
      <c r="F29" s="210" t="str">
        <f>IF('KÜNYE - 1'!K26="","",'KÜNYE - 1'!K26)</f>
        <v/>
      </c>
      <c r="G29" s="212" t="str">
        <f>IF(FİNANS!D26="","",FİNANS!D26)</f>
        <v/>
      </c>
      <c r="H29" s="27" t="str">
        <f>IF(İHALE!F26="","",İHALE!F26)</f>
        <v/>
      </c>
      <c r="I29" s="27" t="str">
        <f>IF(FİNANS!E26="","",FİNANS!E26)</f>
        <v/>
      </c>
      <c r="J29" s="27" t="str">
        <f>IF(FİNANS!F26="","",FİNANS!F26)</f>
        <v/>
      </c>
      <c r="K29" s="190" t="str">
        <f>IF(FİNANS!G26="","",FİNANS!G26)</f>
        <v/>
      </c>
      <c r="L29" s="212" t="str">
        <f>IF(FİNANS!H26="","",FİNANS!H26)</f>
        <v/>
      </c>
      <c r="M29" s="190" t="str">
        <f>IF(FİNANS!I26="","",FİNANS!I26)</f>
        <v/>
      </c>
      <c r="N29" s="201" t="str">
        <f>IF('KÜNYE - 1'!L26="","",'KÜNYE - 1'!L26)</f>
        <v/>
      </c>
      <c r="O29" s="214" t="str">
        <f>IF(DEĞERLENDİRME!E26="","",DEĞERLENDİRME!E26)</f>
        <v/>
      </c>
    </row>
    <row r="30" spans="2:15" ht="35.1" customHeight="1" x14ac:dyDescent="0.25">
      <c r="B30" s="198" t="str">
        <f>IF('KÜNYE - 1'!C27="","",'KÜNYE - 1'!C27)</f>
        <v/>
      </c>
      <c r="C30" s="204" t="str">
        <f>IF('KÜNYE - 1'!G27="","",'KÜNYE - 1'!G27)</f>
        <v/>
      </c>
      <c r="D30" s="201" t="str">
        <f>IF('KÜNYE - 1'!D27="","",'KÜNYE - 1'!D27)</f>
        <v/>
      </c>
      <c r="E30" s="209" t="str">
        <f>IF('KÜNYE - 1'!J27="","",'KÜNYE - 1'!J27)</f>
        <v/>
      </c>
      <c r="F30" s="210" t="str">
        <f>IF('KÜNYE - 1'!K27="","",'KÜNYE - 1'!K27)</f>
        <v/>
      </c>
      <c r="G30" s="212" t="str">
        <f>IF(FİNANS!D27="","",FİNANS!D27)</f>
        <v/>
      </c>
      <c r="H30" s="27" t="str">
        <f>IF(İHALE!F27="","",İHALE!F27)</f>
        <v/>
      </c>
      <c r="I30" s="27" t="str">
        <f>IF(FİNANS!E27="","",FİNANS!E27)</f>
        <v/>
      </c>
      <c r="J30" s="27" t="str">
        <f>IF(FİNANS!F27="","",FİNANS!F27)</f>
        <v/>
      </c>
      <c r="K30" s="190" t="str">
        <f>IF(FİNANS!G27="","",FİNANS!G27)</f>
        <v/>
      </c>
      <c r="L30" s="212" t="str">
        <f>IF(FİNANS!H27="","",FİNANS!H27)</f>
        <v/>
      </c>
      <c r="M30" s="190" t="str">
        <f>IF(FİNANS!I27="","",FİNANS!I27)</f>
        <v/>
      </c>
      <c r="N30" s="201" t="str">
        <f>IF('KÜNYE - 1'!L27="","",'KÜNYE - 1'!L27)</f>
        <v/>
      </c>
      <c r="O30" s="214" t="str">
        <f>IF(DEĞERLENDİRME!E27="","",DEĞERLENDİRME!E27)</f>
        <v/>
      </c>
    </row>
    <row r="31" spans="2:15" ht="35.1" customHeight="1" x14ac:dyDescent="0.25">
      <c r="B31" s="198" t="str">
        <f>IF('KÜNYE - 1'!C28="","",'KÜNYE - 1'!C28)</f>
        <v/>
      </c>
      <c r="C31" s="204" t="str">
        <f>IF('KÜNYE - 1'!G28="","",'KÜNYE - 1'!G28)</f>
        <v/>
      </c>
      <c r="D31" s="201" t="str">
        <f>IF('KÜNYE - 1'!D28="","",'KÜNYE - 1'!D28)</f>
        <v/>
      </c>
      <c r="E31" s="209" t="str">
        <f>IF('KÜNYE - 1'!J28="","",'KÜNYE - 1'!J28)</f>
        <v/>
      </c>
      <c r="F31" s="210" t="str">
        <f>IF('KÜNYE - 1'!K28="","",'KÜNYE - 1'!K28)</f>
        <v/>
      </c>
      <c r="G31" s="212" t="str">
        <f>IF(FİNANS!D28="","",FİNANS!D28)</f>
        <v/>
      </c>
      <c r="H31" s="27" t="str">
        <f>IF(İHALE!F28="","",İHALE!F28)</f>
        <v/>
      </c>
      <c r="I31" s="27" t="str">
        <f>IF(FİNANS!E28="","",FİNANS!E28)</f>
        <v/>
      </c>
      <c r="J31" s="27" t="str">
        <f>IF(FİNANS!F28="","",FİNANS!F28)</f>
        <v/>
      </c>
      <c r="K31" s="190" t="str">
        <f>IF(FİNANS!G28="","",FİNANS!G28)</f>
        <v/>
      </c>
      <c r="L31" s="212" t="str">
        <f>IF(FİNANS!H28="","",FİNANS!H28)</f>
        <v/>
      </c>
      <c r="M31" s="190" t="str">
        <f>IF(FİNANS!I28="","",FİNANS!I28)</f>
        <v/>
      </c>
      <c r="N31" s="201" t="str">
        <f>IF('KÜNYE - 1'!L28="","",'KÜNYE - 1'!L28)</f>
        <v/>
      </c>
      <c r="O31" s="214" t="str">
        <f>IF(DEĞERLENDİRME!E28="","",DEĞERLENDİRME!E28)</f>
        <v/>
      </c>
    </row>
    <row r="32" spans="2:15" ht="35.1" customHeight="1" x14ac:dyDescent="0.25">
      <c r="B32" s="198" t="str">
        <f>IF('KÜNYE - 1'!C29="","",'KÜNYE - 1'!C29)</f>
        <v/>
      </c>
      <c r="C32" s="204" t="str">
        <f>IF('KÜNYE - 1'!G29="","",'KÜNYE - 1'!G29)</f>
        <v/>
      </c>
      <c r="D32" s="201" t="str">
        <f>IF('KÜNYE - 1'!D29="","",'KÜNYE - 1'!D29)</f>
        <v/>
      </c>
      <c r="E32" s="209" t="str">
        <f>IF('KÜNYE - 1'!J29="","",'KÜNYE - 1'!J29)</f>
        <v/>
      </c>
      <c r="F32" s="210" t="str">
        <f>IF('KÜNYE - 1'!K29="","",'KÜNYE - 1'!K29)</f>
        <v/>
      </c>
      <c r="G32" s="212" t="str">
        <f>IF(FİNANS!D29="","",FİNANS!D29)</f>
        <v/>
      </c>
      <c r="H32" s="27" t="str">
        <f>IF(İHALE!F29="","",İHALE!F29)</f>
        <v/>
      </c>
      <c r="I32" s="27" t="str">
        <f>IF(FİNANS!E29="","",FİNANS!E29)</f>
        <v/>
      </c>
      <c r="J32" s="27" t="str">
        <f>IF(FİNANS!F29="","",FİNANS!F29)</f>
        <v/>
      </c>
      <c r="K32" s="190" t="str">
        <f>IF(FİNANS!G29="","",FİNANS!G29)</f>
        <v/>
      </c>
      <c r="L32" s="212" t="str">
        <f>IF(FİNANS!H29="","",FİNANS!H29)</f>
        <v/>
      </c>
      <c r="M32" s="190" t="str">
        <f>IF(FİNANS!I29="","",FİNANS!I29)</f>
        <v/>
      </c>
      <c r="N32" s="201" t="str">
        <f>IF('KÜNYE - 1'!L29="","",'KÜNYE - 1'!L29)</f>
        <v/>
      </c>
      <c r="O32" s="214" t="str">
        <f>IF(DEĞERLENDİRME!E29="","",DEĞERLENDİRME!E29)</f>
        <v/>
      </c>
    </row>
    <row r="33" spans="2:15" ht="35.1" customHeight="1" x14ac:dyDescent="0.25">
      <c r="B33" s="198" t="str">
        <f>IF('KÜNYE - 1'!C30="","",'KÜNYE - 1'!C30)</f>
        <v/>
      </c>
      <c r="C33" s="204" t="str">
        <f>IF('KÜNYE - 1'!G30="","",'KÜNYE - 1'!G30)</f>
        <v/>
      </c>
      <c r="D33" s="201" t="str">
        <f>IF('KÜNYE - 1'!D30="","",'KÜNYE - 1'!D30)</f>
        <v/>
      </c>
      <c r="E33" s="209" t="str">
        <f>IF('KÜNYE - 1'!J30="","",'KÜNYE - 1'!J30)</f>
        <v/>
      </c>
      <c r="F33" s="210" t="str">
        <f>IF('KÜNYE - 1'!K30="","",'KÜNYE - 1'!K30)</f>
        <v/>
      </c>
      <c r="G33" s="212" t="str">
        <f>IF(FİNANS!D30="","",FİNANS!D30)</f>
        <v/>
      </c>
      <c r="H33" s="27" t="str">
        <f>IF(İHALE!F30="","",İHALE!F30)</f>
        <v/>
      </c>
      <c r="I33" s="27" t="str">
        <f>IF(FİNANS!E30="","",FİNANS!E30)</f>
        <v/>
      </c>
      <c r="J33" s="27" t="str">
        <f>IF(FİNANS!F30="","",FİNANS!F30)</f>
        <v/>
      </c>
      <c r="K33" s="190" t="str">
        <f>IF(FİNANS!G30="","",FİNANS!G30)</f>
        <v/>
      </c>
      <c r="L33" s="212" t="str">
        <f>IF(FİNANS!H30="","",FİNANS!H30)</f>
        <v/>
      </c>
      <c r="M33" s="190" t="str">
        <f>IF(FİNANS!I30="","",FİNANS!I30)</f>
        <v/>
      </c>
      <c r="N33" s="201" t="str">
        <f>IF('KÜNYE - 1'!L30="","",'KÜNYE - 1'!L30)</f>
        <v/>
      </c>
      <c r="O33" s="214" t="str">
        <f>IF(DEĞERLENDİRME!E30="","",DEĞERLENDİRME!E30)</f>
        <v/>
      </c>
    </row>
    <row r="34" spans="2:15" ht="35.1" customHeight="1" x14ac:dyDescent="0.25">
      <c r="B34" s="198" t="str">
        <f>IF('KÜNYE - 1'!C31="","",'KÜNYE - 1'!C31)</f>
        <v/>
      </c>
      <c r="C34" s="204" t="str">
        <f>IF('KÜNYE - 1'!G31="","",'KÜNYE - 1'!G31)</f>
        <v/>
      </c>
      <c r="D34" s="201" t="str">
        <f>IF('KÜNYE - 1'!D31="","",'KÜNYE - 1'!D31)</f>
        <v/>
      </c>
      <c r="E34" s="209" t="str">
        <f>IF('KÜNYE - 1'!J31="","",'KÜNYE - 1'!J31)</f>
        <v/>
      </c>
      <c r="F34" s="210" t="str">
        <f>IF('KÜNYE - 1'!K31="","",'KÜNYE - 1'!K31)</f>
        <v/>
      </c>
      <c r="G34" s="212" t="str">
        <f>IF(FİNANS!D31="","",FİNANS!D31)</f>
        <v/>
      </c>
      <c r="H34" s="27" t="str">
        <f>IF(İHALE!F31="","",İHALE!F31)</f>
        <v/>
      </c>
      <c r="I34" s="27" t="str">
        <f>IF(FİNANS!E31="","",FİNANS!E31)</f>
        <v/>
      </c>
      <c r="J34" s="27" t="str">
        <f>IF(FİNANS!F31="","",FİNANS!F31)</f>
        <v/>
      </c>
      <c r="K34" s="190" t="str">
        <f>IF(FİNANS!G31="","",FİNANS!G31)</f>
        <v/>
      </c>
      <c r="L34" s="212" t="str">
        <f>IF(FİNANS!H31="","",FİNANS!H31)</f>
        <v/>
      </c>
      <c r="M34" s="190" t="str">
        <f>IF(FİNANS!I31="","",FİNANS!I31)</f>
        <v/>
      </c>
      <c r="N34" s="201" t="str">
        <f>IF('KÜNYE - 1'!L31="","",'KÜNYE - 1'!L31)</f>
        <v/>
      </c>
      <c r="O34" s="214" t="str">
        <f>IF(DEĞERLENDİRME!E31="","",DEĞERLENDİRME!E31)</f>
        <v/>
      </c>
    </row>
    <row r="35" spans="2:15" ht="35.1" customHeight="1" x14ac:dyDescent="0.25">
      <c r="B35" s="198" t="str">
        <f>IF('KÜNYE - 1'!C32="","",'KÜNYE - 1'!C32)</f>
        <v/>
      </c>
      <c r="C35" s="204" t="str">
        <f>IF('KÜNYE - 1'!G32="","",'KÜNYE - 1'!G32)</f>
        <v/>
      </c>
      <c r="D35" s="201" t="str">
        <f>IF('KÜNYE - 1'!D32="","",'KÜNYE - 1'!D32)</f>
        <v/>
      </c>
      <c r="E35" s="209" t="str">
        <f>IF('KÜNYE - 1'!J32="","",'KÜNYE - 1'!J32)</f>
        <v/>
      </c>
      <c r="F35" s="210" t="str">
        <f>IF('KÜNYE - 1'!K32="","",'KÜNYE - 1'!K32)</f>
        <v/>
      </c>
      <c r="G35" s="212" t="str">
        <f>IF(FİNANS!D32="","",FİNANS!D32)</f>
        <v/>
      </c>
      <c r="H35" s="27" t="str">
        <f>IF(İHALE!F32="","",İHALE!F32)</f>
        <v/>
      </c>
      <c r="I35" s="27" t="str">
        <f>IF(FİNANS!E32="","",FİNANS!E32)</f>
        <v/>
      </c>
      <c r="J35" s="27" t="str">
        <f>IF(FİNANS!F32="","",FİNANS!F32)</f>
        <v/>
      </c>
      <c r="K35" s="190" t="str">
        <f>IF(FİNANS!G32="","",FİNANS!G32)</f>
        <v/>
      </c>
      <c r="L35" s="212" t="str">
        <f>IF(FİNANS!H32="","",FİNANS!H32)</f>
        <v/>
      </c>
      <c r="M35" s="190" t="str">
        <f>IF(FİNANS!I32="","",FİNANS!I32)</f>
        <v/>
      </c>
      <c r="N35" s="201" t="str">
        <f>IF('KÜNYE - 1'!L32="","",'KÜNYE - 1'!L32)</f>
        <v/>
      </c>
      <c r="O35" s="214" t="str">
        <f>IF(DEĞERLENDİRME!E32="","",DEĞERLENDİRME!E32)</f>
        <v/>
      </c>
    </row>
    <row r="36" spans="2:15" ht="35.1" customHeight="1" x14ac:dyDescent="0.25">
      <c r="B36" s="198" t="str">
        <f>IF('KÜNYE - 1'!C33="","",'KÜNYE - 1'!C33)</f>
        <v/>
      </c>
      <c r="C36" s="204" t="str">
        <f>IF('KÜNYE - 1'!G33="","",'KÜNYE - 1'!G33)</f>
        <v/>
      </c>
      <c r="D36" s="201" t="str">
        <f>IF('KÜNYE - 1'!D33="","",'KÜNYE - 1'!D33)</f>
        <v/>
      </c>
      <c r="E36" s="209" t="str">
        <f>IF('KÜNYE - 1'!J33="","",'KÜNYE - 1'!J33)</f>
        <v/>
      </c>
      <c r="F36" s="210" t="str">
        <f>IF('KÜNYE - 1'!K33="","",'KÜNYE - 1'!K33)</f>
        <v/>
      </c>
      <c r="G36" s="212" t="str">
        <f>IF(FİNANS!D33="","",FİNANS!D33)</f>
        <v/>
      </c>
      <c r="H36" s="27" t="str">
        <f>IF(İHALE!F33="","",İHALE!F33)</f>
        <v/>
      </c>
      <c r="I36" s="27" t="str">
        <f>IF(FİNANS!E33="","",FİNANS!E33)</f>
        <v/>
      </c>
      <c r="J36" s="27" t="str">
        <f>IF(FİNANS!F33="","",FİNANS!F33)</f>
        <v/>
      </c>
      <c r="K36" s="190" t="str">
        <f>IF(FİNANS!G33="","",FİNANS!G33)</f>
        <v/>
      </c>
      <c r="L36" s="212" t="str">
        <f>IF(FİNANS!H33="","",FİNANS!H33)</f>
        <v/>
      </c>
      <c r="M36" s="190" t="str">
        <f>IF(FİNANS!I33="","",FİNANS!I33)</f>
        <v/>
      </c>
      <c r="N36" s="201" t="str">
        <f>IF('KÜNYE - 1'!L33="","",'KÜNYE - 1'!L33)</f>
        <v/>
      </c>
      <c r="O36" s="214" t="str">
        <f>IF(DEĞERLENDİRME!E33="","",DEĞERLENDİRME!E33)</f>
        <v/>
      </c>
    </row>
    <row r="37" spans="2:15" ht="35.1" customHeight="1" x14ac:dyDescent="0.25">
      <c r="B37" s="198" t="str">
        <f>IF('KÜNYE - 1'!C34="","",'KÜNYE - 1'!C34)</f>
        <v/>
      </c>
      <c r="C37" s="204" t="str">
        <f>IF('KÜNYE - 1'!G34="","",'KÜNYE - 1'!G34)</f>
        <v/>
      </c>
      <c r="D37" s="201" t="str">
        <f>IF('KÜNYE - 1'!D34="","",'KÜNYE - 1'!D34)</f>
        <v/>
      </c>
      <c r="E37" s="209" t="str">
        <f>IF('KÜNYE - 1'!J34="","",'KÜNYE - 1'!J34)</f>
        <v/>
      </c>
      <c r="F37" s="210" t="str">
        <f>IF('KÜNYE - 1'!K34="","",'KÜNYE - 1'!K34)</f>
        <v/>
      </c>
      <c r="G37" s="212" t="str">
        <f>IF(FİNANS!D34="","",FİNANS!D34)</f>
        <v/>
      </c>
      <c r="H37" s="27" t="str">
        <f>IF(İHALE!F34="","",İHALE!F34)</f>
        <v/>
      </c>
      <c r="I37" s="27" t="str">
        <f>IF(FİNANS!E34="","",FİNANS!E34)</f>
        <v/>
      </c>
      <c r="J37" s="27" t="str">
        <f>IF(FİNANS!F34="","",FİNANS!F34)</f>
        <v/>
      </c>
      <c r="K37" s="190" t="str">
        <f>IF(FİNANS!G34="","",FİNANS!G34)</f>
        <v/>
      </c>
      <c r="L37" s="212" t="str">
        <f>IF(FİNANS!H34="","",FİNANS!H34)</f>
        <v/>
      </c>
      <c r="M37" s="190" t="str">
        <f>IF(FİNANS!I34="","",FİNANS!I34)</f>
        <v/>
      </c>
      <c r="N37" s="201" t="str">
        <f>IF('KÜNYE - 1'!L34="","",'KÜNYE - 1'!L34)</f>
        <v/>
      </c>
      <c r="O37" s="214" t="str">
        <f>IF(DEĞERLENDİRME!E34="","",DEĞERLENDİRME!E34)</f>
        <v/>
      </c>
    </row>
    <row r="38" spans="2:15" ht="35.1" customHeight="1" x14ac:dyDescent="0.25">
      <c r="B38" s="198" t="str">
        <f>IF('KÜNYE - 1'!C35="","",'KÜNYE - 1'!C35)</f>
        <v/>
      </c>
      <c r="C38" s="204" t="str">
        <f>IF('KÜNYE - 1'!G35="","",'KÜNYE - 1'!G35)</f>
        <v/>
      </c>
      <c r="D38" s="201" t="str">
        <f>IF('KÜNYE - 1'!D35="","",'KÜNYE - 1'!D35)</f>
        <v/>
      </c>
      <c r="E38" s="209" t="str">
        <f>IF('KÜNYE - 1'!J35="","",'KÜNYE - 1'!J35)</f>
        <v/>
      </c>
      <c r="F38" s="210" t="str">
        <f>IF('KÜNYE - 1'!K35="","",'KÜNYE - 1'!K35)</f>
        <v/>
      </c>
      <c r="G38" s="212" t="str">
        <f>IF(FİNANS!D35="","",FİNANS!D35)</f>
        <v/>
      </c>
      <c r="H38" s="27" t="str">
        <f>IF(İHALE!F35="","",İHALE!F35)</f>
        <v/>
      </c>
      <c r="I38" s="27" t="str">
        <f>IF(FİNANS!E35="","",FİNANS!E35)</f>
        <v/>
      </c>
      <c r="J38" s="27" t="str">
        <f>IF(FİNANS!F35="","",FİNANS!F35)</f>
        <v/>
      </c>
      <c r="K38" s="190" t="str">
        <f>IF(FİNANS!G35="","",FİNANS!G35)</f>
        <v/>
      </c>
      <c r="L38" s="212" t="str">
        <f>IF(FİNANS!H35="","",FİNANS!H35)</f>
        <v/>
      </c>
      <c r="M38" s="190" t="str">
        <f>IF(FİNANS!I35="","",FİNANS!I35)</f>
        <v/>
      </c>
      <c r="N38" s="201" t="str">
        <f>IF('KÜNYE - 1'!L35="","",'KÜNYE - 1'!L35)</f>
        <v/>
      </c>
      <c r="O38" s="214" t="str">
        <f>IF(DEĞERLENDİRME!E35="","",DEĞERLENDİRME!E35)</f>
        <v/>
      </c>
    </row>
    <row r="39" spans="2:15" ht="35.1" customHeight="1" x14ac:dyDescent="0.25">
      <c r="B39" s="198" t="str">
        <f>IF('KÜNYE - 1'!C36="","",'KÜNYE - 1'!C36)</f>
        <v/>
      </c>
      <c r="C39" s="204" t="str">
        <f>IF('KÜNYE - 1'!G36="","",'KÜNYE - 1'!G36)</f>
        <v/>
      </c>
      <c r="D39" s="201" t="str">
        <f>IF('KÜNYE - 1'!D36="","",'KÜNYE - 1'!D36)</f>
        <v/>
      </c>
      <c r="E39" s="209" t="str">
        <f>IF('KÜNYE - 1'!J36="","",'KÜNYE - 1'!J36)</f>
        <v/>
      </c>
      <c r="F39" s="210" t="str">
        <f>IF('KÜNYE - 1'!K36="","",'KÜNYE - 1'!K36)</f>
        <v/>
      </c>
      <c r="G39" s="212" t="str">
        <f>IF(FİNANS!D36="","",FİNANS!D36)</f>
        <v/>
      </c>
      <c r="H39" s="27" t="str">
        <f>IF(İHALE!F36="","",İHALE!F36)</f>
        <v/>
      </c>
      <c r="I39" s="27" t="str">
        <f>IF(FİNANS!E36="","",FİNANS!E36)</f>
        <v/>
      </c>
      <c r="J39" s="27" t="str">
        <f>IF(FİNANS!F36="","",FİNANS!F36)</f>
        <v/>
      </c>
      <c r="K39" s="190" t="str">
        <f>IF(FİNANS!G36="","",FİNANS!G36)</f>
        <v/>
      </c>
      <c r="L39" s="212" t="str">
        <f>IF(FİNANS!H36="","",FİNANS!H36)</f>
        <v/>
      </c>
      <c r="M39" s="190" t="str">
        <f>IF(FİNANS!I36="","",FİNANS!I36)</f>
        <v/>
      </c>
      <c r="N39" s="201" t="str">
        <f>IF('KÜNYE - 1'!L36="","",'KÜNYE - 1'!L36)</f>
        <v/>
      </c>
      <c r="O39" s="214" t="str">
        <f>IF(DEĞERLENDİRME!E36="","",DEĞERLENDİRME!E36)</f>
        <v/>
      </c>
    </row>
    <row r="40" spans="2:15" ht="35.1" customHeight="1" x14ac:dyDescent="0.25">
      <c r="B40" s="198" t="str">
        <f>IF('KÜNYE - 1'!C37="","",'KÜNYE - 1'!C37)</f>
        <v/>
      </c>
      <c r="C40" s="204" t="str">
        <f>IF('KÜNYE - 1'!G37="","",'KÜNYE - 1'!G37)</f>
        <v/>
      </c>
      <c r="D40" s="201" t="str">
        <f>IF('KÜNYE - 1'!D37="","",'KÜNYE - 1'!D37)</f>
        <v/>
      </c>
      <c r="E40" s="209" t="str">
        <f>IF('KÜNYE - 1'!J37="","",'KÜNYE - 1'!J37)</f>
        <v/>
      </c>
      <c r="F40" s="210" t="str">
        <f>IF('KÜNYE - 1'!K37="","",'KÜNYE - 1'!K37)</f>
        <v/>
      </c>
      <c r="G40" s="212" t="str">
        <f>IF(FİNANS!D37="","",FİNANS!D37)</f>
        <v/>
      </c>
      <c r="H40" s="27" t="str">
        <f>IF(İHALE!F37="","",İHALE!F37)</f>
        <v/>
      </c>
      <c r="I40" s="27" t="str">
        <f>IF(FİNANS!E37="","",FİNANS!E37)</f>
        <v/>
      </c>
      <c r="J40" s="27" t="str">
        <f>IF(FİNANS!F37="","",FİNANS!F37)</f>
        <v/>
      </c>
      <c r="K40" s="190" t="str">
        <f>IF(FİNANS!G37="","",FİNANS!G37)</f>
        <v/>
      </c>
      <c r="L40" s="212" t="str">
        <f>IF(FİNANS!H37="","",FİNANS!H37)</f>
        <v/>
      </c>
      <c r="M40" s="190" t="str">
        <f>IF(FİNANS!I37="","",FİNANS!I37)</f>
        <v/>
      </c>
      <c r="N40" s="201" t="str">
        <f>IF('KÜNYE - 1'!L37="","",'KÜNYE - 1'!L37)</f>
        <v/>
      </c>
      <c r="O40" s="214" t="str">
        <f>IF(DEĞERLENDİRME!E37="","",DEĞERLENDİRME!E37)</f>
        <v/>
      </c>
    </row>
    <row r="41" spans="2:15" ht="35.1" customHeight="1" x14ac:dyDescent="0.25">
      <c r="B41" s="198" t="str">
        <f>IF('KÜNYE - 1'!C38="","",'KÜNYE - 1'!C38)</f>
        <v/>
      </c>
      <c r="C41" s="204" t="str">
        <f>IF('KÜNYE - 1'!G38="","",'KÜNYE - 1'!G38)</f>
        <v/>
      </c>
      <c r="D41" s="201" t="str">
        <f>IF('KÜNYE - 1'!D38="","",'KÜNYE - 1'!D38)</f>
        <v/>
      </c>
      <c r="E41" s="209" t="str">
        <f>IF('KÜNYE - 1'!J38="","",'KÜNYE - 1'!J38)</f>
        <v/>
      </c>
      <c r="F41" s="210" t="str">
        <f>IF('KÜNYE - 1'!K38="","",'KÜNYE - 1'!K38)</f>
        <v/>
      </c>
      <c r="G41" s="212" t="str">
        <f>IF(FİNANS!D38="","",FİNANS!D38)</f>
        <v/>
      </c>
      <c r="H41" s="27" t="str">
        <f>IF(İHALE!F38="","",İHALE!F38)</f>
        <v/>
      </c>
      <c r="I41" s="27" t="str">
        <f>IF(FİNANS!E38="","",FİNANS!E38)</f>
        <v/>
      </c>
      <c r="J41" s="27" t="str">
        <f>IF(FİNANS!F38="","",FİNANS!F38)</f>
        <v/>
      </c>
      <c r="K41" s="190" t="str">
        <f>IF(FİNANS!G38="","",FİNANS!G38)</f>
        <v/>
      </c>
      <c r="L41" s="212" t="str">
        <f>IF(FİNANS!H38="","",FİNANS!H38)</f>
        <v/>
      </c>
      <c r="M41" s="190" t="str">
        <f>IF(FİNANS!I38="","",FİNANS!I38)</f>
        <v/>
      </c>
      <c r="N41" s="201" t="str">
        <f>IF('KÜNYE - 1'!L38="","",'KÜNYE - 1'!L38)</f>
        <v/>
      </c>
      <c r="O41" s="214" t="str">
        <f>IF(DEĞERLENDİRME!E38="","",DEĞERLENDİRME!E38)</f>
        <v/>
      </c>
    </row>
    <row r="42" spans="2:15" ht="35.1" customHeight="1" x14ac:dyDescent="0.25">
      <c r="B42" s="198" t="str">
        <f>IF('KÜNYE - 1'!C39="","",'KÜNYE - 1'!C39)</f>
        <v/>
      </c>
      <c r="C42" s="204" t="str">
        <f>IF('KÜNYE - 1'!G39="","",'KÜNYE - 1'!G39)</f>
        <v/>
      </c>
      <c r="D42" s="201" t="str">
        <f>IF('KÜNYE - 1'!D39="","",'KÜNYE - 1'!D39)</f>
        <v/>
      </c>
      <c r="E42" s="209" t="str">
        <f>IF('KÜNYE - 1'!J39="","",'KÜNYE - 1'!J39)</f>
        <v/>
      </c>
      <c r="F42" s="210" t="str">
        <f>IF('KÜNYE - 1'!K39="","",'KÜNYE - 1'!K39)</f>
        <v/>
      </c>
      <c r="G42" s="212" t="str">
        <f>IF(FİNANS!D39="","",FİNANS!D39)</f>
        <v/>
      </c>
      <c r="H42" s="27" t="str">
        <f>IF(İHALE!F39="","",İHALE!F39)</f>
        <v/>
      </c>
      <c r="I42" s="27" t="str">
        <f>IF(FİNANS!E39="","",FİNANS!E39)</f>
        <v/>
      </c>
      <c r="J42" s="27" t="str">
        <f>IF(FİNANS!F39="","",FİNANS!F39)</f>
        <v/>
      </c>
      <c r="K42" s="190" t="str">
        <f>IF(FİNANS!G39="","",FİNANS!G39)</f>
        <v/>
      </c>
      <c r="L42" s="212" t="str">
        <f>IF(FİNANS!H39="","",FİNANS!H39)</f>
        <v/>
      </c>
      <c r="M42" s="190" t="str">
        <f>IF(FİNANS!I39="","",FİNANS!I39)</f>
        <v/>
      </c>
      <c r="N42" s="201" t="str">
        <f>IF('KÜNYE - 1'!L39="","",'KÜNYE - 1'!L39)</f>
        <v/>
      </c>
      <c r="O42" s="214" t="str">
        <f>IF(DEĞERLENDİRME!E39="","",DEĞERLENDİRME!E39)</f>
        <v/>
      </c>
    </row>
    <row r="43" spans="2:15" ht="35.1" customHeight="1" x14ac:dyDescent="0.25">
      <c r="B43" s="198" t="str">
        <f>IF('KÜNYE - 1'!C40="","",'KÜNYE - 1'!C40)</f>
        <v/>
      </c>
      <c r="C43" s="204" t="str">
        <f>IF('KÜNYE - 1'!G40="","",'KÜNYE - 1'!G40)</f>
        <v/>
      </c>
      <c r="D43" s="201" t="str">
        <f>IF('KÜNYE - 1'!D40="","",'KÜNYE - 1'!D40)</f>
        <v/>
      </c>
      <c r="E43" s="209" t="str">
        <f>IF('KÜNYE - 1'!J40="","",'KÜNYE - 1'!J40)</f>
        <v/>
      </c>
      <c r="F43" s="210" t="str">
        <f>IF('KÜNYE - 1'!K40="","",'KÜNYE - 1'!K40)</f>
        <v/>
      </c>
      <c r="G43" s="212" t="str">
        <f>IF(FİNANS!D40="","",FİNANS!D40)</f>
        <v/>
      </c>
      <c r="H43" s="27" t="str">
        <f>IF(İHALE!F40="","",İHALE!F40)</f>
        <v/>
      </c>
      <c r="I43" s="27" t="str">
        <f>IF(FİNANS!E40="","",FİNANS!E40)</f>
        <v/>
      </c>
      <c r="J43" s="27" t="str">
        <f>IF(FİNANS!F40="","",FİNANS!F40)</f>
        <v/>
      </c>
      <c r="K43" s="190" t="str">
        <f>IF(FİNANS!G40="","",FİNANS!G40)</f>
        <v/>
      </c>
      <c r="L43" s="212" t="str">
        <f>IF(FİNANS!H40="","",FİNANS!H40)</f>
        <v/>
      </c>
      <c r="M43" s="190" t="str">
        <f>IF(FİNANS!I40="","",FİNANS!I40)</f>
        <v/>
      </c>
      <c r="N43" s="201" t="str">
        <f>IF('KÜNYE - 1'!L40="","",'KÜNYE - 1'!L40)</f>
        <v/>
      </c>
      <c r="O43" s="214" t="str">
        <f>IF(DEĞERLENDİRME!E40="","",DEĞERLENDİRME!E40)</f>
        <v/>
      </c>
    </row>
    <row r="44" spans="2:15" ht="35.1" customHeight="1" x14ac:dyDescent="0.25">
      <c r="B44" s="198" t="str">
        <f>IF('KÜNYE - 1'!C41="","",'KÜNYE - 1'!C41)</f>
        <v/>
      </c>
      <c r="C44" s="204" t="str">
        <f>IF('KÜNYE - 1'!G41="","",'KÜNYE - 1'!G41)</f>
        <v/>
      </c>
      <c r="D44" s="201" t="str">
        <f>IF('KÜNYE - 1'!D41="","",'KÜNYE - 1'!D41)</f>
        <v/>
      </c>
      <c r="E44" s="209" t="str">
        <f>IF('KÜNYE - 1'!J41="","",'KÜNYE - 1'!J41)</f>
        <v/>
      </c>
      <c r="F44" s="210" t="str">
        <f>IF('KÜNYE - 1'!K41="","",'KÜNYE - 1'!K41)</f>
        <v/>
      </c>
      <c r="G44" s="212" t="str">
        <f>IF(FİNANS!D41="","",FİNANS!D41)</f>
        <v/>
      </c>
      <c r="H44" s="27" t="str">
        <f>IF(İHALE!F41="","",İHALE!F41)</f>
        <v/>
      </c>
      <c r="I44" s="27" t="str">
        <f>IF(FİNANS!E41="","",FİNANS!E41)</f>
        <v/>
      </c>
      <c r="J44" s="27" t="str">
        <f>IF(FİNANS!F41="","",FİNANS!F41)</f>
        <v/>
      </c>
      <c r="K44" s="190" t="str">
        <f>IF(FİNANS!G41="","",FİNANS!G41)</f>
        <v/>
      </c>
      <c r="L44" s="212" t="str">
        <f>IF(FİNANS!H41="","",FİNANS!H41)</f>
        <v/>
      </c>
      <c r="M44" s="190" t="str">
        <f>IF(FİNANS!I41="","",FİNANS!I41)</f>
        <v/>
      </c>
      <c r="N44" s="201" t="str">
        <f>IF('KÜNYE - 1'!L41="","",'KÜNYE - 1'!L41)</f>
        <v/>
      </c>
      <c r="O44" s="214" t="str">
        <f>IF(DEĞERLENDİRME!E41="","",DEĞERLENDİRME!E41)</f>
        <v/>
      </c>
    </row>
    <row r="45" spans="2:15" ht="35.1" customHeight="1" x14ac:dyDescent="0.25">
      <c r="B45" s="198" t="str">
        <f>IF('KÜNYE - 1'!C42="","",'KÜNYE - 1'!C42)</f>
        <v/>
      </c>
      <c r="C45" s="204" t="str">
        <f>IF('KÜNYE - 1'!G42="","",'KÜNYE - 1'!G42)</f>
        <v/>
      </c>
      <c r="D45" s="201" t="str">
        <f>IF('KÜNYE - 1'!D42="","",'KÜNYE - 1'!D42)</f>
        <v/>
      </c>
      <c r="E45" s="209" t="str">
        <f>IF('KÜNYE - 1'!J42="","",'KÜNYE - 1'!J42)</f>
        <v/>
      </c>
      <c r="F45" s="210" t="str">
        <f>IF('KÜNYE - 1'!K42="","",'KÜNYE - 1'!K42)</f>
        <v/>
      </c>
      <c r="G45" s="212" t="str">
        <f>IF(FİNANS!D42="","",FİNANS!D42)</f>
        <v/>
      </c>
      <c r="H45" s="27" t="str">
        <f>IF(İHALE!F42="","",İHALE!F42)</f>
        <v/>
      </c>
      <c r="I45" s="27" t="str">
        <f>IF(FİNANS!E42="","",FİNANS!E42)</f>
        <v/>
      </c>
      <c r="J45" s="27" t="str">
        <f>IF(FİNANS!F42="","",FİNANS!F42)</f>
        <v/>
      </c>
      <c r="K45" s="190" t="str">
        <f>IF(FİNANS!G42="","",FİNANS!G42)</f>
        <v/>
      </c>
      <c r="L45" s="212" t="str">
        <f>IF(FİNANS!H42="","",FİNANS!H42)</f>
        <v/>
      </c>
      <c r="M45" s="190" t="str">
        <f>IF(FİNANS!I42="","",FİNANS!I42)</f>
        <v/>
      </c>
      <c r="N45" s="201" t="str">
        <f>IF('KÜNYE - 1'!L42="","",'KÜNYE - 1'!L42)</f>
        <v/>
      </c>
      <c r="O45" s="214" t="str">
        <f>IF(DEĞERLENDİRME!E42="","",DEĞERLENDİRME!E42)</f>
        <v/>
      </c>
    </row>
    <row r="46" spans="2:15" ht="35.1" customHeight="1" x14ac:dyDescent="0.25">
      <c r="B46" s="198" t="str">
        <f>IF('KÜNYE - 1'!C43="","",'KÜNYE - 1'!C43)</f>
        <v/>
      </c>
      <c r="C46" s="204" t="str">
        <f>IF('KÜNYE - 1'!G43="","",'KÜNYE - 1'!G43)</f>
        <v/>
      </c>
      <c r="D46" s="201" t="str">
        <f>IF('KÜNYE - 1'!D43="","",'KÜNYE - 1'!D43)</f>
        <v/>
      </c>
      <c r="E46" s="209" t="str">
        <f>IF('KÜNYE - 1'!J43="","",'KÜNYE - 1'!J43)</f>
        <v/>
      </c>
      <c r="F46" s="210" t="str">
        <f>IF('KÜNYE - 1'!K43="","",'KÜNYE - 1'!K43)</f>
        <v/>
      </c>
      <c r="G46" s="212" t="str">
        <f>IF(FİNANS!D43="","",FİNANS!D43)</f>
        <v/>
      </c>
      <c r="H46" s="27" t="str">
        <f>IF(İHALE!F43="","",İHALE!F43)</f>
        <v/>
      </c>
      <c r="I46" s="27" t="str">
        <f>IF(FİNANS!E43="","",FİNANS!E43)</f>
        <v/>
      </c>
      <c r="J46" s="27" t="str">
        <f>IF(FİNANS!F43="","",FİNANS!F43)</f>
        <v/>
      </c>
      <c r="K46" s="190" t="str">
        <f>IF(FİNANS!G43="","",FİNANS!G43)</f>
        <v/>
      </c>
      <c r="L46" s="212" t="str">
        <f>IF(FİNANS!H43="","",FİNANS!H43)</f>
        <v/>
      </c>
      <c r="M46" s="190" t="str">
        <f>IF(FİNANS!I43="","",FİNANS!I43)</f>
        <v/>
      </c>
      <c r="N46" s="201" t="str">
        <f>IF('KÜNYE - 1'!L43="","",'KÜNYE - 1'!L43)</f>
        <v/>
      </c>
      <c r="O46" s="214" t="str">
        <f>IF(DEĞERLENDİRME!E43="","",DEĞERLENDİRME!E43)</f>
        <v/>
      </c>
    </row>
    <row r="47" spans="2:15" ht="35.1" customHeight="1" x14ac:dyDescent="0.25">
      <c r="B47" s="198" t="str">
        <f>IF('KÜNYE - 1'!C44="","",'KÜNYE - 1'!C44)</f>
        <v/>
      </c>
      <c r="C47" s="204" t="str">
        <f>IF('KÜNYE - 1'!G44="","",'KÜNYE - 1'!G44)</f>
        <v/>
      </c>
      <c r="D47" s="201" t="str">
        <f>IF('KÜNYE - 1'!D44="","",'KÜNYE - 1'!D44)</f>
        <v/>
      </c>
      <c r="E47" s="209" t="str">
        <f>IF('KÜNYE - 1'!J44="","",'KÜNYE - 1'!J44)</f>
        <v/>
      </c>
      <c r="F47" s="210" t="str">
        <f>IF('KÜNYE - 1'!K44="","",'KÜNYE - 1'!K44)</f>
        <v/>
      </c>
      <c r="G47" s="212" t="str">
        <f>IF(FİNANS!D44="","",FİNANS!D44)</f>
        <v/>
      </c>
      <c r="H47" s="27" t="str">
        <f>IF(İHALE!F44="","",İHALE!F44)</f>
        <v/>
      </c>
      <c r="I47" s="27" t="str">
        <f>IF(FİNANS!E44="","",FİNANS!E44)</f>
        <v/>
      </c>
      <c r="J47" s="27" t="str">
        <f>IF(FİNANS!F44="","",FİNANS!F44)</f>
        <v/>
      </c>
      <c r="K47" s="190" t="str">
        <f>IF(FİNANS!G44="","",FİNANS!G44)</f>
        <v/>
      </c>
      <c r="L47" s="212" t="str">
        <f>IF(FİNANS!H44="","",FİNANS!H44)</f>
        <v/>
      </c>
      <c r="M47" s="190" t="str">
        <f>IF(FİNANS!I44="","",FİNANS!I44)</f>
        <v/>
      </c>
      <c r="N47" s="201" t="str">
        <f>IF('KÜNYE - 1'!L44="","",'KÜNYE - 1'!L44)</f>
        <v/>
      </c>
      <c r="O47" s="214" t="str">
        <f>IF(DEĞERLENDİRME!E44="","",DEĞERLENDİRME!E44)</f>
        <v/>
      </c>
    </row>
    <row r="48" spans="2:15" ht="35.1" customHeight="1" x14ac:dyDescent="0.25">
      <c r="B48" s="198" t="str">
        <f>IF('KÜNYE - 1'!C45="","",'KÜNYE - 1'!C45)</f>
        <v/>
      </c>
      <c r="C48" s="215" t="str">
        <f>IF('KÜNYE - 1'!G45="","",'KÜNYE - 1'!G45)</f>
        <v/>
      </c>
      <c r="D48" s="201" t="str">
        <f>IF('KÜNYE - 1'!D45="","",'KÜNYE - 1'!D45)</f>
        <v/>
      </c>
      <c r="E48" s="216" t="str">
        <f>IF('KÜNYE - 1'!J45="","",'KÜNYE - 1'!J45)</f>
        <v/>
      </c>
      <c r="F48" s="217" t="str">
        <f>IF('KÜNYE - 1'!K45="","",'KÜNYE - 1'!K45)</f>
        <v/>
      </c>
      <c r="G48" s="212" t="str">
        <f>IF(FİNANS!D45="","",FİNANS!D45)</f>
        <v/>
      </c>
      <c r="H48" s="27" t="str">
        <f>IF(İHALE!F45="","",İHALE!F45)</f>
        <v/>
      </c>
      <c r="I48" s="27" t="str">
        <f>IF(FİNANS!E45="","",FİNANS!E45)</f>
        <v/>
      </c>
      <c r="J48" s="27" t="str">
        <f>IF(FİNANS!F45="","",FİNANS!F45)</f>
        <v/>
      </c>
      <c r="K48" s="190" t="str">
        <f>IF(FİNANS!G45="","",FİNANS!G45)</f>
        <v/>
      </c>
      <c r="L48" s="212" t="str">
        <f>IF(FİNANS!H45="","",FİNANS!H45)</f>
        <v/>
      </c>
      <c r="M48" s="190" t="str">
        <f>IF(FİNANS!I45="","",FİNANS!I45)</f>
        <v/>
      </c>
      <c r="N48" s="201" t="str">
        <f>IF('KÜNYE - 1'!L45="","",'KÜNYE - 1'!L45)</f>
        <v/>
      </c>
      <c r="O48" s="214" t="str">
        <f>IF(DEĞERLENDİRME!E45="","",DEĞERLENDİRME!E45)</f>
        <v/>
      </c>
    </row>
    <row r="49" spans="2:15" ht="35.1" customHeight="1" x14ac:dyDescent="0.25">
      <c r="B49" s="198" t="str">
        <f>IF('KÜNYE - 1'!C46="","",'KÜNYE - 1'!C46)</f>
        <v/>
      </c>
      <c r="C49" s="204" t="str">
        <f>IF('KÜNYE - 1'!G46="","",'KÜNYE - 1'!G46)</f>
        <v/>
      </c>
      <c r="D49" s="201" t="str">
        <f>IF('KÜNYE - 1'!D46="","",'KÜNYE - 1'!D46)</f>
        <v/>
      </c>
      <c r="E49" s="209" t="str">
        <f>IF('KÜNYE - 1'!J46="","",'KÜNYE - 1'!J46)</f>
        <v/>
      </c>
      <c r="F49" s="210" t="str">
        <f>IF('KÜNYE - 1'!K46="","",'KÜNYE - 1'!K46)</f>
        <v/>
      </c>
      <c r="G49" s="212" t="str">
        <f>IF(FİNANS!D46="","",FİNANS!D46)</f>
        <v/>
      </c>
      <c r="H49" s="27" t="str">
        <f>IF(İHALE!F46="","",İHALE!F46)</f>
        <v/>
      </c>
      <c r="I49" s="27" t="str">
        <f>IF(FİNANS!E46="","",FİNANS!E46)</f>
        <v/>
      </c>
      <c r="J49" s="27" t="str">
        <f>IF(FİNANS!F46="","",FİNANS!F46)</f>
        <v/>
      </c>
      <c r="K49" s="190" t="str">
        <f>IF(FİNANS!G46="","",FİNANS!G46)</f>
        <v/>
      </c>
      <c r="L49" s="212" t="str">
        <f>IF(FİNANS!H46="","",FİNANS!H46)</f>
        <v/>
      </c>
      <c r="M49" s="190" t="str">
        <f>IF(FİNANS!I46="","",FİNANS!I46)</f>
        <v/>
      </c>
      <c r="N49" s="201" t="str">
        <f>IF('KÜNYE - 1'!L46="","",'KÜNYE - 1'!L46)</f>
        <v/>
      </c>
      <c r="O49" s="214" t="str">
        <f>IF(DEĞERLENDİRME!E46="","",DEĞERLENDİRME!E46)</f>
        <v/>
      </c>
    </row>
    <row r="50" spans="2:15" ht="35.1" customHeight="1" x14ac:dyDescent="0.25">
      <c r="B50" s="198" t="str">
        <f>IF('KÜNYE - 1'!C47="","",'KÜNYE - 1'!C47)</f>
        <v/>
      </c>
      <c r="C50" s="204" t="str">
        <f>IF('KÜNYE - 1'!G47="","",'KÜNYE - 1'!G47)</f>
        <v/>
      </c>
      <c r="D50" s="201" t="str">
        <f>IF('KÜNYE - 1'!D47="","",'KÜNYE - 1'!D47)</f>
        <v/>
      </c>
      <c r="E50" s="209" t="str">
        <f>IF('KÜNYE - 1'!J47="","",'KÜNYE - 1'!J47)</f>
        <v/>
      </c>
      <c r="F50" s="210" t="str">
        <f>IF('KÜNYE - 1'!K47="","",'KÜNYE - 1'!K47)</f>
        <v/>
      </c>
      <c r="G50" s="212" t="str">
        <f>IF(FİNANS!D47="","",FİNANS!D47)</f>
        <v/>
      </c>
      <c r="H50" s="27" t="str">
        <f>IF(İHALE!F47="","",İHALE!F47)</f>
        <v/>
      </c>
      <c r="I50" s="27" t="str">
        <f>IF(FİNANS!E47="","",FİNANS!E47)</f>
        <v/>
      </c>
      <c r="J50" s="27" t="str">
        <f>IF(FİNANS!F47="","",FİNANS!F47)</f>
        <v/>
      </c>
      <c r="K50" s="190" t="str">
        <f>IF(FİNANS!G47="","",FİNANS!G47)</f>
        <v/>
      </c>
      <c r="L50" s="212" t="str">
        <f>IF(FİNANS!H47="","",FİNANS!H47)</f>
        <v/>
      </c>
      <c r="M50" s="190" t="str">
        <f>IF(FİNANS!I47="","",FİNANS!I47)</f>
        <v/>
      </c>
      <c r="N50" s="201" t="str">
        <f>IF('KÜNYE - 1'!L47="","",'KÜNYE - 1'!L47)</f>
        <v/>
      </c>
      <c r="O50" s="214" t="str">
        <f>IF(DEĞERLENDİRME!E47="","",DEĞERLENDİRME!E47)</f>
        <v/>
      </c>
    </row>
    <row r="51" spans="2:15" ht="35.1" customHeight="1" x14ac:dyDescent="0.25">
      <c r="B51" s="198" t="str">
        <f>IF('KÜNYE - 1'!C48="","",'KÜNYE - 1'!C48)</f>
        <v/>
      </c>
      <c r="C51" s="204" t="str">
        <f>IF('KÜNYE - 1'!G48="","",'KÜNYE - 1'!G48)</f>
        <v/>
      </c>
      <c r="D51" s="201" t="str">
        <f>IF('KÜNYE - 1'!D48="","",'KÜNYE - 1'!D48)</f>
        <v/>
      </c>
      <c r="E51" s="209" t="str">
        <f>IF('KÜNYE - 1'!J48="","",'KÜNYE - 1'!J48)</f>
        <v/>
      </c>
      <c r="F51" s="210" t="str">
        <f>IF('KÜNYE - 1'!K48="","",'KÜNYE - 1'!K48)</f>
        <v/>
      </c>
      <c r="G51" s="212" t="str">
        <f>IF(FİNANS!D48="","",FİNANS!D48)</f>
        <v/>
      </c>
      <c r="H51" s="27" t="str">
        <f>IF(İHALE!F48="","",İHALE!F48)</f>
        <v/>
      </c>
      <c r="I51" s="27" t="str">
        <f>IF(FİNANS!E48="","",FİNANS!E48)</f>
        <v/>
      </c>
      <c r="J51" s="27" t="str">
        <f>IF(FİNANS!F48="","",FİNANS!F48)</f>
        <v/>
      </c>
      <c r="K51" s="190" t="str">
        <f>IF(FİNANS!G48="","",FİNANS!G48)</f>
        <v/>
      </c>
      <c r="L51" s="212" t="str">
        <f>IF(FİNANS!H48="","",FİNANS!H48)</f>
        <v/>
      </c>
      <c r="M51" s="190" t="str">
        <f>IF(FİNANS!I48="","",FİNANS!I48)</f>
        <v/>
      </c>
      <c r="N51" s="201" t="str">
        <f>IF('KÜNYE - 1'!L48="","",'KÜNYE - 1'!L48)</f>
        <v/>
      </c>
      <c r="O51" s="214" t="str">
        <f>IF(DEĞERLENDİRME!E48="","",DEĞERLENDİRME!E48)</f>
        <v/>
      </c>
    </row>
    <row r="52" spans="2:15" ht="35.1" customHeight="1" x14ac:dyDescent="0.25">
      <c r="B52" s="198" t="str">
        <f>IF('KÜNYE - 1'!C49="","",'KÜNYE - 1'!C49)</f>
        <v/>
      </c>
      <c r="C52" s="204" t="str">
        <f>IF('KÜNYE - 1'!G49="","",'KÜNYE - 1'!G49)</f>
        <v/>
      </c>
      <c r="D52" s="201" t="str">
        <f>IF('KÜNYE - 1'!D49="","",'KÜNYE - 1'!D49)</f>
        <v/>
      </c>
      <c r="E52" s="209" t="str">
        <f>IF('KÜNYE - 1'!J49="","",'KÜNYE - 1'!J49)</f>
        <v/>
      </c>
      <c r="F52" s="210" t="str">
        <f>IF('KÜNYE - 1'!K49="","",'KÜNYE - 1'!K49)</f>
        <v/>
      </c>
      <c r="G52" s="212" t="str">
        <f>IF(FİNANS!D49="","",FİNANS!D49)</f>
        <v/>
      </c>
      <c r="H52" s="27" t="str">
        <f>IF(İHALE!F49="","",İHALE!F49)</f>
        <v/>
      </c>
      <c r="I52" s="27" t="str">
        <f>IF(FİNANS!E49="","",FİNANS!E49)</f>
        <v/>
      </c>
      <c r="J52" s="27" t="str">
        <f>IF(FİNANS!F49="","",FİNANS!F49)</f>
        <v/>
      </c>
      <c r="K52" s="190" t="str">
        <f>IF(FİNANS!G49="","",FİNANS!G49)</f>
        <v/>
      </c>
      <c r="L52" s="212" t="str">
        <f>IF(FİNANS!H49="","",FİNANS!H49)</f>
        <v/>
      </c>
      <c r="M52" s="190" t="str">
        <f>IF(FİNANS!I49="","",FİNANS!I49)</f>
        <v/>
      </c>
      <c r="N52" s="201" t="str">
        <f>IF('KÜNYE - 1'!L49="","",'KÜNYE - 1'!L49)</f>
        <v/>
      </c>
      <c r="O52" s="214" t="str">
        <f>IF(DEĞERLENDİRME!E49="","",DEĞERLENDİRME!E49)</f>
        <v/>
      </c>
    </row>
    <row r="53" spans="2:15" ht="35.1" customHeight="1" x14ac:dyDescent="0.25">
      <c r="B53" s="198" t="str">
        <f>IF('KÜNYE - 1'!C50="","",'KÜNYE - 1'!C50)</f>
        <v/>
      </c>
      <c r="C53" s="204" t="str">
        <f>IF('KÜNYE - 1'!G50="","",'KÜNYE - 1'!G50)</f>
        <v/>
      </c>
      <c r="D53" s="201" t="str">
        <f>IF('KÜNYE - 1'!D50="","",'KÜNYE - 1'!D50)</f>
        <v/>
      </c>
      <c r="E53" s="209" t="str">
        <f>IF('KÜNYE - 1'!J50="","",'KÜNYE - 1'!J50)</f>
        <v/>
      </c>
      <c r="F53" s="210" t="str">
        <f>IF('KÜNYE - 1'!K50="","",'KÜNYE - 1'!K50)</f>
        <v/>
      </c>
      <c r="G53" s="212" t="str">
        <f>IF(FİNANS!D50="","",FİNANS!D50)</f>
        <v/>
      </c>
      <c r="H53" s="27" t="str">
        <f>IF(İHALE!F50="","",İHALE!F50)</f>
        <v/>
      </c>
      <c r="I53" s="27" t="str">
        <f>IF(FİNANS!E50="","",FİNANS!E50)</f>
        <v/>
      </c>
      <c r="J53" s="27" t="str">
        <f>IF(FİNANS!F50="","",FİNANS!F50)</f>
        <v/>
      </c>
      <c r="K53" s="190" t="str">
        <f>IF(FİNANS!G50="","",FİNANS!G50)</f>
        <v/>
      </c>
      <c r="L53" s="212" t="str">
        <f>IF(FİNANS!H50="","",FİNANS!H50)</f>
        <v/>
      </c>
      <c r="M53" s="190" t="str">
        <f>IF(FİNANS!I50="","",FİNANS!I50)</f>
        <v/>
      </c>
      <c r="N53" s="201" t="str">
        <f>IF('KÜNYE - 1'!L50="","",'KÜNYE - 1'!L50)</f>
        <v/>
      </c>
      <c r="O53" s="214" t="str">
        <f>IF(DEĞERLENDİRME!E50="","",DEĞERLENDİRME!E50)</f>
        <v/>
      </c>
    </row>
    <row r="54" spans="2:15" ht="35.1" customHeight="1" x14ac:dyDescent="0.25">
      <c r="B54" s="198" t="str">
        <f>IF('KÜNYE - 1'!C51="","",'KÜNYE - 1'!C51)</f>
        <v/>
      </c>
      <c r="C54" s="204" t="str">
        <f>IF('KÜNYE - 1'!G51="","",'KÜNYE - 1'!G51)</f>
        <v/>
      </c>
      <c r="D54" s="201" t="str">
        <f>IF('KÜNYE - 1'!D51="","",'KÜNYE - 1'!D51)</f>
        <v/>
      </c>
      <c r="E54" s="209" t="str">
        <f>IF('KÜNYE - 1'!J51="","",'KÜNYE - 1'!J51)</f>
        <v/>
      </c>
      <c r="F54" s="210" t="str">
        <f>IF('KÜNYE - 1'!K51="","",'KÜNYE - 1'!K51)</f>
        <v/>
      </c>
      <c r="G54" s="212" t="str">
        <f>IF(FİNANS!D51="","",FİNANS!D51)</f>
        <v/>
      </c>
      <c r="H54" s="27" t="str">
        <f>IF(İHALE!F51="","",İHALE!F51)</f>
        <v/>
      </c>
      <c r="I54" s="27" t="str">
        <f>IF(FİNANS!E51="","",FİNANS!E51)</f>
        <v/>
      </c>
      <c r="J54" s="27" t="str">
        <f>IF(FİNANS!F51="","",FİNANS!F51)</f>
        <v/>
      </c>
      <c r="K54" s="190" t="str">
        <f>IF(FİNANS!G51="","",FİNANS!G51)</f>
        <v/>
      </c>
      <c r="L54" s="212" t="str">
        <f>IF(FİNANS!H51="","",FİNANS!H51)</f>
        <v/>
      </c>
      <c r="M54" s="190" t="str">
        <f>IF(FİNANS!I51="","",FİNANS!I51)</f>
        <v/>
      </c>
      <c r="N54" s="201" t="str">
        <f>IF('KÜNYE - 1'!L51="","",'KÜNYE - 1'!L51)</f>
        <v/>
      </c>
      <c r="O54" s="214" t="str">
        <f>IF(DEĞERLENDİRME!E51="","",DEĞERLENDİRME!E51)</f>
        <v/>
      </c>
    </row>
    <row r="55" spans="2:15" ht="35.1" customHeight="1" x14ac:dyDescent="0.25">
      <c r="B55" s="198" t="str">
        <f>IF('KÜNYE - 1'!C52="","",'KÜNYE - 1'!C52)</f>
        <v/>
      </c>
      <c r="C55" s="204" t="str">
        <f>IF('KÜNYE - 1'!G52="","",'KÜNYE - 1'!G52)</f>
        <v/>
      </c>
      <c r="D55" s="201" t="str">
        <f>IF('KÜNYE - 1'!D52="","",'KÜNYE - 1'!D52)</f>
        <v/>
      </c>
      <c r="E55" s="209" t="str">
        <f>IF('KÜNYE - 1'!J52="","",'KÜNYE - 1'!J52)</f>
        <v/>
      </c>
      <c r="F55" s="210" t="str">
        <f>IF('KÜNYE - 1'!K52="","",'KÜNYE - 1'!K52)</f>
        <v/>
      </c>
      <c r="G55" s="212" t="str">
        <f>IF(FİNANS!D52="","",FİNANS!D52)</f>
        <v/>
      </c>
      <c r="H55" s="27" t="str">
        <f>IF(İHALE!F52="","",İHALE!F52)</f>
        <v/>
      </c>
      <c r="I55" s="27" t="str">
        <f>IF(FİNANS!E52="","",FİNANS!E52)</f>
        <v/>
      </c>
      <c r="J55" s="27" t="str">
        <f>IF(FİNANS!F52="","",FİNANS!F52)</f>
        <v/>
      </c>
      <c r="K55" s="190" t="str">
        <f>IF(FİNANS!G52="","",FİNANS!G52)</f>
        <v/>
      </c>
      <c r="L55" s="212" t="str">
        <f>IF(FİNANS!H52="","",FİNANS!H52)</f>
        <v/>
      </c>
      <c r="M55" s="190" t="str">
        <f>IF(FİNANS!I52="","",FİNANS!I52)</f>
        <v/>
      </c>
      <c r="N55" s="201" t="str">
        <f>IF('KÜNYE - 1'!L52="","",'KÜNYE - 1'!L52)</f>
        <v/>
      </c>
      <c r="O55" s="214" t="str">
        <f>IF(DEĞERLENDİRME!E52="","",DEĞERLENDİRME!E52)</f>
        <v/>
      </c>
    </row>
    <row r="56" spans="2:15" ht="35.1" customHeight="1" x14ac:dyDescent="0.25">
      <c r="B56" s="198" t="str">
        <f>IF('KÜNYE - 1'!C53="","",'KÜNYE - 1'!C53)</f>
        <v/>
      </c>
      <c r="C56" s="204" t="str">
        <f>IF('KÜNYE - 1'!G53="","",'KÜNYE - 1'!G53)</f>
        <v/>
      </c>
      <c r="D56" s="201" t="str">
        <f>IF('KÜNYE - 1'!D53="","",'KÜNYE - 1'!D53)</f>
        <v/>
      </c>
      <c r="E56" s="209" t="str">
        <f>IF('KÜNYE - 1'!J53="","",'KÜNYE - 1'!J53)</f>
        <v/>
      </c>
      <c r="F56" s="210" t="str">
        <f>IF('KÜNYE - 1'!K53="","",'KÜNYE - 1'!K53)</f>
        <v/>
      </c>
      <c r="G56" s="212" t="str">
        <f>IF(FİNANS!D53="","",FİNANS!D53)</f>
        <v/>
      </c>
      <c r="H56" s="27" t="str">
        <f>IF(İHALE!F53="","",İHALE!F53)</f>
        <v/>
      </c>
      <c r="I56" s="27" t="str">
        <f>IF(FİNANS!E53="","",FİNANS!E53)</f>
        <v/>
      </c>
      <c r="J56" s="27" t="str">
        <f>IF(FİNANS!F53="","",FİNANS!F53)</f>
        <v/>
      </c>
      <c r="K56" s="190" t="str">
        <f>IF(FİNANS!G53="","",FİNANS!G53)</f>
        <v/>
      </c>
      <c r="L56" s="212" t="str">
        <f>IF(FİNANS!H53="","",FİNANS!H53)</f>
        <v/>
      </c>
      <c r="M56" s="190" t="str">
        <f>IF(FİNANS!I53="","",FİNANS!I53)</f>
        <v/>
      </c>
      <c r="N56" s="201" t="str">
        <f>IF('KÜNYE - 1'!L53="","",'KÜNYE - 1'!L53)</f>
        <v/>
      </c>
      <c r="O56" s="214" t="str">
        <f>IF(DEĞERLENDİRME!E53="","",DEĞERLENDİRME!E53)</f>
        <v/>
      </c>
    </row>
    <row r="57" spans="2:15" ht="35.1" customHeight="1" x14ac:dyDescent="0.25">
      <c r="B57" s="198" t="str">
        <f>IF('KÜNYE - 1'!C54="","",'KÜNYE - 1'!C54)</f>
        <v/>
      </c>
      <c r="C57" s="204" t="str">
        <f>IF('KÜNYE - 1'!G54="","",'KÜNYE - 1'!G54)</f>
        <v/>
      </c>
      <c r="D57" s="201" t="str">
        <f>IF('KÜNYE - 1'!D54="","",'KÜNYE - 1'!D54)</f>
        <v/>
      </c>
      <c r="E57" s="209" t="str">
        <f>IF('KÜNYE - 1'!J54="","",'KÜNYE - 1'!J54)</f>
        <v/>
      </c>
      <c r="F57" s="210" t="str">
        <f>IF('KÜNYE - 1'!K54="","",'KÜNYE - 1'!K54)</f>
        <v/>
      </c>
      <c r="G57" s="212" t="str">
        <f>IF(FİNANS!D54="","",FİNANS!D54)</f>
        <v/>
      </c>
      <c r="H57" s="27" t="str">
        <f>IF(İHALE!F54="","",İHALE!F54)</f>
        <v/>
      </c>
      <c r="I57" s="27" t="str">
        <f>IF(FİNANS!E54="","",FİNANS!E54)</f>
        <v/>
      </c>
      <c r="J57" s="27" t="str">
        <f>IF(FİNANS!F54="","",FİNANS!F54)</f>
        <v/>
      </c>
      <c r="K57" s="190" t="str">
        <f>IF(FİNANS!G54="","",FİNANS!G54)</f>
        <v/>
      </c>
      <c r="L57" s="212" t="str">
        <f>IF(FİNANS!H54="","",FİNANS!H54)</f>
        <v/>
      </c>
      <c r="M57" s="190" t="str">
        <f>IF(FİNANS!I54="","",FİNANS!I54)</f>
        <v/>
      </c>
      <c r="N57" s="201" t="str">
        <f>IF('KÜNYE - 1'!L54="","",'KÜNYE - 1'!L54)</f>
        <v/>
      </c>
      <c r="O57" s="214" t="str">
        <f>IF(DEĞERLENDİRME!E54="","",DEĞERLENDİRME!E54)</f>
        <v/>
      </c>
    </row>
    <row r="58" spans="2:15" ht="35.1" customHeight="1" x14ac:dyDescent="0.25">
      <c r="B58" s="198" t="str">
        <f>IF('KÜNYE - 1'!C55="","",'KÜNYE - 1'!C55)</f>
        <v/>
      </c>
      <c r="C58" s="204" t="str">
        <f>IF('KÜNYE - 1'!G55="","",'KÜNYE - 1'!G55)</f>
        <v/>
      </c>
      <c r="D58" s="201" t="str">
        <f>IF('KÜNYE - 1'!D55="","",'KÜNYE - 1'!D55)</f>
        <v/>
      </c>
      <c r="E58" s="209" t="str">
        <f>IF('KÜNYE - 1'!J55="","",'KÜNYE - 1'!J55)</f>
        <v/>
      </c>
      <c r="F58" s="210" t="str">
        <f>IF('KÜNYE - 1'!K55="","",'KÜNYE - 1'!K55)</f>
        <v/>
      </c>
      <c r="G58" s="212" t="str">
        <f>IF(FİNANS!D55="","",FİNANS!D55)</f>
        <v/>
      </c>
      <c r="H58" s="27" t="str">
        <f>IF(İHALE!F55="","",İHALE!F55)</f>
        <v/>
      </c>
      <c r="I58" s="27" t="str">
        <f>IF(FİNANS!E55="","",FİNANS!E55)</f>
        <v/>
      </c>
      <c r="J58" s="27" t="str">
        <f>IF(FİNANS!F55="","",FİNANS!F55)</f>
        <v/>
      </c>
      <c r="K58" s="190" t="str">
        <f>IF(FİNANS!G55="","",FİNANS!G55)</f>
        <v/>
      </c>
      <c r="L58" s="212" t="str">
        <f>IF(FİNANS!H55="","",FİNANS!H55)</f>
        <v/>
      </c>
      <c r="M58" s="190" t="str">
        <f>IF(FİNANS!I55="","",FİNANS!I55)</f>
        <v/>
      </c>
      <c r="N58" s="201" t="str">
        <f>IF('KÜNYE - 1'!L55="","",'KÜNYE - 1'!L55)</f>
        <v/>
      </c>
      <c r="O58" s="214" t="str">
        <f>IF(DEĞERLENDİRME!E55="","",DEĞERLENDİRME!E55)</f>
        <v/>
      </c>
    </row>
    <row r="59" spans="2:15" ht="35.1" customHeight="1" x14ac:dyDescent="0.25">
      <c r="B59" s="198" t="str">
        <f>IF('KÜNYE - 1'!C56="","",'KÜNYE - 1'!C56)</f>
        <v/>
      </c>
      <c r="C59" s="204" t="str">
        <f>IF('KÜNYE - 1'!G56="","",'KÜNYE - 1'!G56)</f>
        <v/>
      </c>
      <c r="D59" s="201" t="str">
        <f>IF('KÜNYE - 1'!D56="","",'KÜNYE - 1'!D56)</f>
        <v/>
      </c>
      <c r="E59" s="209" t="str">
        <f>IF('KÜNYE - 1'!J56="","",'KÜNYE - 1'!J56)</f>
        <v/>
      </c>
      <c r="F59" s="210" t="str">
        <f>IF('KÜNYE - 1'!K56="","",'KÜNYE - 1'!K56)</f>
        <v/>
      </c>
      <c r="G59" s="212" t="str">
        <f>IF(FİNANS!D56="","",FİNANS!D56)</f>
        <v/>
      </c>
      <c r="H59" s="27" t="str">
        <f>IF(İHALE!F56="","",İHALE!F56)</f>
        <v/>
      </c>
      <c r="I59" s="27" t="str">
        <f>IF(FİNANS!E56="","",FİNANS!E56)</f>
        <v/>
      </c>
      <c r="J59" s="27" t="str">
        <f>IF(FİNANS!F56="","",FİNANS!F56)</f>
        <v/>
      </c>
      <c r="K59" s="190" t="str">
        <f>IF(FİNANS!G56="","",FİNANS!G56)</f>
        <v/>
      </c>
      <c r="L59" s="212" t="str">
        <f>IF(FİNANS!H56="","",FİNANS!H56)</f>
        <v/>
      </c>
      <c r="M59" s="190" t="str">
        <f>IF(FİNANS!I56="","",FİNANS!I56)</f>
        <v/>
      </c>
      <c r="N59" s="201" t="str">
        <f>IF('KÜNYE - 1'!L56="","",'KÜNYE - 1'!L56)</f>
        <v/>
      </c>
      <c r="O59" s="214" t="str">
        <f>IF(DEĞERLENDİRME!E56="","",DEĞERLENDİRME!E56)</f>
        <v/>
      </c>
    </row>
    <row r="60" spans="2:15" ht="35.1" customHeight="1" x14ac:dyDescent="0.25">
      <c r="B60" s="198" t="str">
        <f>IF('KÜNYE - 1'!C57="","",'KÜNYE - 1'!C57)</f>
        <v/>
      </c>
      <c r="C60" s="204" t="str">
        <f>IF('KÜNYE - 1'!G57="","",'KÜNYE - 1'!G57)</f>
        <v/>
      </c>
      <c r="D60" s="201" t="str">
        <f>IF('KÜNYE - 1'!D57="","",'KÜNYE - 1'!D57)</f>
        <v/>
      </c>
      <c r="E60" s="209" t="str">
        <f>IF('KÜNYE - 1'!J57="","",'KÜNYE - 1'!J57)</f>
        <v/>
      </c>
      <c r="F60" s="210" t="str">
        <f>IF('KÜNYE - 1'!K57="","",'KÜNYE - 1'!K57)</f>
        <v/>
      </c>
      <c r="G60" s="212" t="str">
        <f>IF(FİNANS!D57="","",FİNANS!D57)</f>
        <v/>
      </c>
      <c r="H60" s="27" t="str">
        <f>IF(İHALE!F57="","",İHALE!F57)</f>
        <v/>
      </c>
      <c r="I60" s="27" t="str">
        <f>IF(FİNANS!E57="","",FİNANS!E57)</f>
        <v/>
      </c>
      <c r="J60" s="27" t="str">
        <f>IF(FİNANS!F57="","",FİNANS!F57)</f>
        <v/>
      </c>
      <c r="K60" s="190" t="str">
        <f>IF(FİNANS!G57="","",FİNANS!G57)</f>
        <v/>
      </c>
      <c r="L60" s="212" t="str">
        <f>IF(FİNANS!H57="","",FİNANS!H57)</f>
        <v/>
      </c>
      <c r="M60" s="190" t="str">
        <f>IF(FİNANS!I57="","",FİNANS!I57)</f>
        <v/>
      </c>
      <c r="N60" s="201" t="str">
        <f>IF('KÜNYE - 1'!L57="","",'KÜNYE - 1'!L57)</f>
        <v/>
      </c>
      <c r="O60" s="214" t="str">
        <f>IF(DEĞERLENDİRME!E57="","",DEĞERLENDİRME!E57)</f>
        <v/>
      </c>
    </row>
    <row r="61" spans="2:15" ht="35.1" customHeight="1" x14ac:dyDescent="0.25">
      <c r="B61" s="198" t="str">
        <f>IF('KÜNYE - 1'!C58="","",'KÜNYE - 1'!C58)</f>
        <v/>
      </c>
      <c r="C61" s="204" t="str">
        <f>IF('KÜNYE - 1'!G58="","",'KÜNYE - 1'!G58)</f>
        <v/>
      </c>
      <c r="D61" s="201" t="str">
        <f>IF('KÜNYE - 1'!D58="","",'KÜNYE - 1'!D58)</f>
        <v/>
      </c>
      <c r="E61" s="209" t="str">
        <f>IF('KÜNYE - 1'!J58="","",'KÜNYE - 1'!J58)</f>
        <v/>
      </c>
      <c r="F61" s="210" t="str">
        <f>IF('KÜNYE - 1'!K58="","",'KÜNYE - 1'!K58)</f>
        <v/>
      </c>
      <c r="G61" s="212" t="str">
        <f>IF(FİNANS!D58="","",FİNANS!D58)</f>
        <v/>
      </c>
      <c r="H61" s="27" t="str">
        <f>IF(İHALE!F58="","",İHALE!F58)</f>
        <v/>
      </c>
      <c r="I61" s="27" t="str">
        <f>IF(FİNANS!E58="","",FİNANS!E58)</f>
        <v/>
      </c>
      <c r="J61" s="27" t="str">
        <f>IF(FİNANS!F58="","",FİNANS!F58)</f>
        <v/>
      </c>
      <c r="K61" s="190" t="str">
        <f>IF(FİNANS!G58="","",FİNANS!G58)</f>
        <v/>
      </c>
      <c r="L61" s="212" t="str">
        <f>IF(FİNANS!H58="","",FİNANS!H58)</f>
        <v/>
      </c>
      <c r="M61" s="190" t="str">
        <f>IF(FİNANS!I58="","",FİNANS!I58)</f>
        <v/>
      </c>
      <c r="N61" s="201" t="str">
        <f>IF('KÜNYE - 1'!L58="","",'KÜNYE - 1'!L58)</f>
        <v/>
      </c>
      <c r="O61" s="214" t="str">
        <f>IF(DEĞERLENDİRME!E58="","",DEĞERLENDİRME!E58)</f>
        <v/>
      </c>
    </row>
    <row r="62" spans="2:15" ht="35.1" customHeight="1" x14ac:dyDescent="0.25">
      <c r="B62" s="198" t="str">
        <f>IF('KÜNYE - 1'!C59="","",'KÜNYE - 1'!C59)</f>
        <v/>
      </c>
      <c r="C62" s="204" t="str">
        <f>IF('KÜNYE - 1'!G59="","",'KÜNYE - 1'!G59)</f>
        <v/>
      </c>
      <c r="D62" s="201" t="str">
        <f>IF('KÜNYE - 1'!D59="","",'KÜNYE - 1'!D59)</f>
        <v/>
      </c>
      <c r="E62" s="209" t="str">
        <f>IF('KÜNYE - 1'!J59="","",'KÜNYE - 1'!J59)</f>
        <v/>
      </c>
      <c r="F62" s="210" t="str">
        <f>IF('KÜNYE - 1'!K59="","",'KÜNYE - 1'!K59)</f>
        <v/>
      </c>
      <c r="G62" s="212" t="str">
        <f>IF(FİNANS!D59="","",FİNANS!D59)</f>
        <v/>
      </c>
      <c r="H62" s="27" t="str">
        <f>IF(İHALE!F59="","",İHALE!F59)</f>
        <v/>
      </c>
      <c r="I62" s="27" t="str">
        <f>IF(FİNANS!E59="","",FİNANS!E59)</f>
        <v/>
      </c>
      <c r="J62" s="27" t="str">
        <f>IF(FİNANS!F59="","",FİNANS!F59)</f>
        <v/>
      </c>
      <c r="K62" s="190" t="str">
        <f>IF(FİNANS!G59="","",FİNANS!G59)</f>
        <v/>
      </c>
      <c r="L62" s="212" t="str">
        <f>IF(FİNANS!H59="","",FİNANS!H59)</f>
        <v/>
      </c>
      <c r="M62" s="190" t="str">
        <f>IF(FİNANS!I59="","",FİNANS!I59)</f>
        <v/>
      </c>
      <c r="N62" s="201" t="str">
        <f>IF('KÜNYE - 1'!L59="","",'KÜNYE - 1'!L59)</f>
        <v/>
      </c>
      <c r="O62" s="214" t="str">
        <f>IF(DEĞERLENDİRME!E59="","",DEĞERLENDİRME!E59)</f>
        <v/>
      </c>
    </row>
    <row r="63" spans="2:15" ht="35.1" customHeight="1" x14ac:dyDescent="0.25">
      <c r="B63" s="198" t="str">
        <f>IF('KÜNYE - 1'!C60="","",'KÜNYE - 1'!C60)</f>
        <v/>
      </c>
      <c r="C63" s="204" t="str">
        <f>IF('KÜNYE - 1'!G60="","",'KÜNYE - 1'!G60)</f>
        <v/>
      </c>
      <c r="D63" s="201" t="str">
        <f>IF('KÜNYE - 1'!D60="","",'KÜNYE - 1'!D60)</f>
        <v/>
      </c>
      <c r="E63" s="209" t="str">
        <f>IF('KÜNYE - 1'!J60="","",'KÜNYE - 1'!J60)</f>
        <v/>
      </c>
      <c r="F63" s="210" t="str">
        <f>IF('KÜNYE - 1'!K60="","",'KÜNYE - 1'!K60)</f>
        <v/>
      </c>
      <c r="G63" s="212" t="str">
        <f>IF(FİNANS!D60="","",FİNANS!D60)</f>
        <v/>
      </c>
      <c r="H63" s="27" t="str">
        <f>IF(İHALE!F60="","",İHALE!F60)</f>
        <v/>
      </c>
      <c r="I63" s="27" t="str">
        <f>IF(FİNANS!E60="","",FİNANS!E60)</f>
        <v/>
      </c>
      <c r="J63" s="27" t="str">
        <f>IF(FİNANS!F60="","",FİNANS!F60)</f>
        <v/>
      </c>
      <c r="K63" s="190" t="str">
        <f>IF(FİNANS!G60="","",FİNANS!G60)</f>
        <v/>
      </c>
      <c r="L63" s="212" t="str">
        <f>IF(FİNANS!H60="","",FİNANS!H60)</f>
        <v/>
      </c>
      <c r="M63" s="190" t="str">
        <f>IF(FİNANS!I60="","",FİNANS!I60)</f>
        <v/>
      </c>
      <c r="N63" s="201" t="str">
        <f>IF('KÜNYE - 1'!L60="","",'KÜNYE - 1'!L60)</f>
        <v/>
      </c>
      <c r="O63" s="214" t="str">
        <f>IF(DEĞERLENDİRME!E60="","",DEĞERLENDİRME!E60)</f>
        <v/>
      </c>
    </row>
    <row r="64" spans="2:15" ht="35.1" customHeight="1" x14ac:dyDescent="0.25">
      <c r="B64" s="198" t="str">
        <f>IF('KÜNYE - 1'!C61="","",'KÜNYE - 1'!C61)</f>
        <v/>
      </c>
      <c r="C64" s="204" t="str">
        <f>IF('KÜNYE - 1'!G61="","",'KÜNYE - 1'!G61)</f>
        <v/>
      </c>
      <c r="D64" s="201" t="str">
        <f>IF('KÜNYE - 1'!D61="","",'KÜNYE - 1'!D61)</f>
        <v/>
      </c>
      <c r="E64" s="209" t="str">
        <f>IF('KÜNYE - 1'!J61="","",'KÜNYE - 1'!J61)</f>
        <v/>
      </c>
      <c r="F64" s="210" t="str">
        <f>IF('KÜNYE - 1'!K61="","",'KÜNYE - 1'!K61)</f>
        <v/>
      </c>
      <c r="G64" s="212" t="str">
        <f>IF(FİNANS!D61="","",FİNANS!D61)</f>
        <v/>
      </c>
      <c r="H64" s="27" t="str">
        <f>IF(İHALE!F61="","",İHALE!F61)</f>
        <v/>
      </c>
      <c r="I64" s="27" t="str">
        <f>IF(FİNANS!E61="","",FİNANS!E61)</f>
        <v/>
      </c>
      <c r="J64" s="27" t="str">
        <f>IF(FİNANS!F61="","",FİNANS!F61)</f>
        <v/>
      </c>
      <c r="K64" s="190" t="str">
        <f>IF(FİNANS!G61="","",FİNANS!G61)</f>
        <v/>
      </c>
      <c r="L64" s="212" t="str">
        <f>IF(FİNANS!H61="","",FİNANS!H61)</f>
        <v/>
      </c>
      <c r="M64" s="190" t="str">
        <f>IF(FİNANS!I61="","",FİNANS!I61)</f>
        <v/>
      </c>
      <c r="N64" s="201" t="str">
        <f>IF('KÜNYE - 1'!L61="","",'KÜNYE - 1'!L61)</f>
        <v/>
      </c>
      <c r="O64" s="214" t="str">
        <f>IF(DEĞERLENDİRME!E61="","",DEĞERLENDİRME!E61)</f>
        <v/>
      </c>
    </row>
    <row r="65" spans="2:15" ht="35.1" customHeight="1" x14ac:dyDescent="0.25">
      <c r="B65" s="198" t="str">
        <f>IF('KÜNYE - 1'!C62="","",'KÜNYE - 1'!C62)</f>
        <v/>
      </c>
      <c r="C65" s="204" t="str">
        <f>IF('KÜNYE - 1'!G62="","",'KÜNYE - 1'!G62)</f>
        <v/>
      </c>
      <c r="D65" s="201" t="str">
        <f>IF('KÜNYE - 1'!D62="","",'KÜNYE - 1'!D62)</f>
        <v/>
      </c>
      <c r="E65" s="209" t="str">
        <f>IF('KÜNYE - 1'!J62="","",'KÜNYE - 1'!J62)</f>
        <v/>
      </c>
      <c r="F65" s="210" t="str">
        <f>IF('KÜNYE - 1'!K62="","",'KÜNYE - 1'!K62)</f>
        <v/>
      </c>
      <c r="G65" s="212" t="str">
        <f>IF(FİNANS!D62="","",FİNANS!D62)</f>
        <v/>
      </c>
      <c r="H65" s="27" t="str">
        <f>IF(İHALE!F62="","",İHALE!F62)</f>
        <v/>
      </c>
      <c r="I65" s="27" t="str">
        <f>IF(FİNANS!E62="","",FİNANS!E62)</f>
        <v/>
      </c>
      <c r="J65" s="27" t="str">
        <f>IF(FİNANS!F62="","",FİNANS!F62)</f>
        <v/>
      </c>
      <c r="K65" s="190" t="str">
        <f>IF(FİNANS!G62="","",FİNANS!G62)</f>
        <v/>
      </c>
      <c r="L65" s="212" t="str">
        <f>IF(FİNANS!H62="","",FİNANS!H62)</f>
        <v/>
      </c>
      <c r="M65" s="190" t="str">
        <f>IF(FİNANS!I62="","",FİNANS!I62)</f>
        <v/>
      </c>
      <c r="N65" s="201" t="str">
        <f>IF('KÜNYE - 1'!L62="","",'KÜNYE - 1'!L62)</f>
        <v/>
      </c>
      <c r="O65" s="214" t="str">
        <f>IF(DEĞERLENDİRME!E62="","",DEĞERLENDİRME!E62)</f>
        <v/>
      </c>
    </row>
    <row r="66" spans="2:15" ht="35.1" customHeight="1" x14ac:dyDescent="0.25">
      <c r="B66" s="198" t="str">
        <f>IF('KÜNYE - 1'!C63="","",'KÜNYE - 1'!C63)</f>
        <v/>
      </c>
      <c r="C66" s="204" t="str">
        <f>IF('KÜNYE - 1'!G63="","",'KÜNYE - 1'!G63)</f>
        <v/>
      </c>
      <c r="D66" s="201" t="str">
        <f>IF('KÜNYE - 1'!D63="","",'KÜNYE - 1'!D63)</f>
        <v/>
      </c>
      <c r="E66" s="209" t="str">
        <f>IF('KÜNYE - 1'!J63="","",'KÜNYE - 1'!J63)</f>
        <v/>
      </c>
      <c r="F66" s="210" t="str">
        <f>IF('KÜNYE - 1'!K63="","",'KÜNYE - 1'!K63)</f>
        <v/>
      </c>
      <c r="G66" s="212" t="str">
        <f>IF(FİNANS!D63="","",FİNANS!D63)</f>
        <v/>
      </c>
      <c r="H66" s="27" t="str">
        <f>IF(İHALE!F63="","",İHALE!F63)</f>
        <v/>
      </c>
      <c r="I66" s="27" t="str">
        <f>IF(FİNANS!E63="","",FİNANS!E63)</f>
        <v/>
      </c>
      <c r="J66" s="27" t="str">
        <f>IF(FİNANS!F63="","",FİNANS!F63)</f>
        <v/>
      </c>
      <c r="K66" s="190" t="str">
        <f>IF(FİNANS!G63="","",FİNANS!G63)</f>
        <v/>
      </c>
      <c r="L66" s="212" t="str">
        <f>IF(FİNANS!H63="","",FİNANS!H63)</f>
        <v/>
      </c>
      <c r="M66" s="190" t="str">
        <f>IF(FİNANS!I63="","",FİNANS!I63)</f>
        <v/>
      </c>
      <c r="N66" s="201" t="str">
        <f>IF('KÜNYE - 1'!L63="","",'KÜNYE - 1'!L63)</f>
        <v/>
      </c>
      <c r="O66" s="214" t="str">
        <f>IF(DEĞERLENDİRME!E63="","",DEĞERLENDİRME!E63)</f>
        <v/>
      </c>
    </row>
    <row r="67" spans="2:15" ht="35.1" customHeight="1" x14ac:dyDescent="0.25">
      <c r="B67" s="198" t="str">
        <f>IF('KÜNYE - 1'!C64="","",'KÜNYE - 1'!C64)</f>
        <v/>
      </c>
      <c r="C67" s="204" t="str">
        <f>IF('KÜNYE - 1'!G64="","",'KÜNYE - 1'!G64)</f>
        <v/>
      </c>
      <c r="D67" s="201" t="str">
        <f>IF('KÜNYE - 1'!D64="","",'KÜNYE - 1'!D64)</f>
        <v/>
      </c>
      <c r="E67" s="209" t="str">
        <f>IF('KÜNYE - 1'!J64="","",'KÜNYE - 1'!J64)</f>
        <v/>
      </c>
      <c r="F67" s="210" t="str">
        <f>IF('KÜNYE - 1'!K64="","",'KÜNYE - 1'!K64)</f>
        <v/>
      </c>
      <c r="G67" s="212" t="str">
        <f>IF(FİNANS!D64="","",FİNANS!D64)</f>
        <v/>
      </c>
      <c r="H67" s="27" t="str">
        <f>IF(İHALE!F64="","",İHALE!F64)</f>
        <v/>
      </c>
      <c r="I67" s="27" t="str">
        <f>IF(FİNANS!E64="","",FİNANS!E64)</f>
        <v/>
      </c>
      <c r="J67" s="27" t="str">
        <f>IF(FİNANS!F64="","",FİNANS!F64)</f>
        <v/>
      </c>
      <c r="K67" s="190" t="str">
        <f>IF(FİNANS!G64="","",FİNANS!G64)</f>
        <v/>
      </c>
      <c r="L67" s="212" t="str">
        <f>IF(FİNANS!H64="","",FİNANS!H64)</f>
        <v/>
      </c>
      <c r="M67" s="190" t="str">
        <f>IF(FİNANS!I64="","",FİNANS!I64)</f>
        <v/>
      </c>
      <c r="N67" s="201" t="str">
        <f>IF('KÜNYE - 1'!L64="","",'KÜNYE - 1'!L64)</f>
        <v/>
      </c>
      <c r="O67" s="214" t="str">
        <f>IF(DEĞERLENDİRME!E64="","",DEĞERLENDİRME!E64)</f>
        <v/>
      </c>
    </row>
    <row r="68" spans="2:15" ht="35.1" customHeight="1" x14ac:dyDescent="0.25">
      <c r="B68" s="198" t="str">
        <f>IF('KÜNYE - 1'!C65="","",'KÜNYE - 1'!C65)</f>
        <v/>
      </c>
      <c r="C68" s="204" t="str">
        <f>IF('KÜNYE - 1'!G65="","",'KÜNYE - 1'!G65)</f>
        <v/>
      </c>
      <c r="D68" s="201" t="str">
        <f>IF('KÜNYE - 1'!D65="","",'KÜNYE - 1'!D65)</f>
        <v/>
      </c>
      <c r="E68" s="209" t="str">
        <f>IF('KÜNYE - 1'!J65="","",'KÜNYE - 1'!J65)</f>
        <v/>
      </c>
      <c r="F68" s="210" t="str">
        <f>IF('KÜNYE - 1'!K65="","",'KÜNYE - 1'!K65)</f>
        <v/>
      </c>
      <c r="G68" s="212" t="str">
        <f>IF(FİNANS!D65="","",FİNANS!D65)</f>
        <v/>
      </c>
      <c r="H68" s="27" t="str">
        <f>IF(İHALE!F65="","",İHALE!F65)</f>
        <v/>
      </c>
      <c r="I68" s="27" t="str">
        <f>IF(FİNANS!E65="","",FİNANS!E65)</f>
        <v/>
      </c>
      <c r="J68" s="27" t="str">
        <f>IF(FİNANS!F65="","",FİNANS!F65)</f>
        <v/>
      </c>
      <c r="K68" s="190" t="str">
        <f>IF(FİNANS!G65="","",FİNANS!G65)</f>
        <v/>
      </c>
      <c r="L68" s="212" t="str">
        <f>IF(FİNANS!H65="","",FİNANS!H65)</f>
        <v/>
      </c>
      <c r="M68" s="190" t="str">
        <f>IF(FİNANS!I65="","",FİNANS!I65)</f>
        <v/>
      </c>
      <c r="N68" s="201" t="str">
        <f>IF('KÜNYE - 1'!L65="","",'KÜNYE - 1'!L65)</f>
        <v/>
      </c>
      <c r="O68" s="214" t="str">
        <f>IF(DEĞERLENDİRME!E65="","",DEĞERLENDİRME!E65)</f>
        <v/>
      </c>
    </row>
    <row r="69" spans="2:15" ht="35.1" customHeight="1" x14ac:dyDescent="0.25">
      <c r="B69" s="198" t="str">
        <f>IF('KÜNYE - 1'!C66="","",'KÜNYE - 1'!C66)</f>
        <v/>
      </c>
      <c r="C69" s="204" t="str">
        <f>IF('KÜNYE - 1'!G66="","",'KÜNYE - 1'!G66)</f>
        <v/>
      </c>
      <c r="D69" s="201" t="str">
        <f>IF('KÜNYE - 1'!D66="","",'KÜNYE - 1'!D66)</f>
        <v/>
      </c>
      <c r="E69" s="209" t="str">
        <f>IF('KÜNYE - 1'!J66="","",'KÜNYE - 1'!J66)</f>
        <v/>
      </c>
      <c r="F69" s="210" t="str">
        <f>IF('KÜNYE - 1'!K66="","",'KÜNYE - 1'!K66)</f>
        <v/>
      </c>
      <c r="G69" s="212" t="str">
        <f>IF(FİNANS!D66="","",FİNANS!D66)</f>
        <v/>
      </c>
      <c r="H69" s="27" t="str">
        <f>IF(İHALE!F66="","",İHALE!F66)</f>
        <v/>
      </c>
      <c r="I69" s="27" t="str">
        <f>IF(FİNANS!E66="","",FİNANS!E66)</f>
        <v/>
      </c>
      <c r="J69" s="27" t="str">
        <f>IF(FİNANS!F66="","",FİNANS!F66)</f>
        <v/>
      </c>
      <c r="K69" s="190" t="str">
        <f>IF(FİNANS!G66="","",FİNANS!G66)</f>
        <v/>
      </c>
      <c r="L69" s="212" t="str">
        <f>IF(FİNANS!H66="","",FİNANS!H66)</f>
        <v/>
      </c>
      <c r="M69" s="190" t="str">
        <f>IF(FİNANS!I66="","",FİNANS!I66)</f>
        <v/>
      </c>
      <c r="N69" s="201" t="str">
        <f>IF('KÜNYE - 1'!L66="","",'KÜNYE - 1'!L66)</f>
        <v/>
      </c>
      <c r="O69" s="214" t="str">
        <f>IF(DEĞERLENDİRME!E66="","",DEĞERLENDİRME!E66)</f>
        <v/>
      </c>
    </row>
    <row r="70" spans="2:15" ht="35.1" customHeight="1" x14ac:dyDescent="0.25">
      <c r="B70" s="198" t="str">
        <f>IF('KÜNYE - 1'!C67="","",'KÜNYE - 1'!C67)</f>
        <v/>
      </c>
      <c r="C70" s="204" t="str">
        <f>IF('KÜNYE - 1'!G67="","",'KÜNYE - 1'!G67)</f>
        <v/>
      </c>
      <c r="D70" s="201" t="str">
        <f>IF('KÜNYE - 1'!D67="","",'KÜNYE - 1'!D67)</f>
        <v/>
      </c>
      <c r="E70" s="209" t="str">
        <f>IF('KÜNYE - 1'!J67="","",'KÜNYE - 1'!J67)</f>
        <v/>
      </c>
      <c r="F70" s="210" t="str">
        <f>IF('KÜNYE - 1'!K67="","",'KÜNYE - 1'!K67)</f>
        <v/>
      </c>
      <c r="G70" s="212" t="str">
        <f>IF(FİNANS!D67="","",FİNANS!D67)</f>
        <v/>
      </c>
      <c r="H70" s="27" t="str">
        <f>IF(İHALE!F67="","",İHALE!F67)</f>
        <v/>
      </c>
      <c r="I70" s="27" t="str">
        <f>IF(FİNANS!E67="","",FİNANS!E67)</f>
        <v/>
      </c>
      <c r="J70" s="27" t="str">
        <f>IF(FİNANS!F67="","",FİNANS!F67)</f>
        <v/>
      </c>
      <c r="K70" s="190" t="str">
        <f>IF(FİNANS!G67="","",FİNANS!G67)</f>
        <v/>
      </c>
      <c r="L70" s="212" t="str">
        <f>IF(FİNANS!H67="","",FİNANS!H67)</f>
        <v/>
      </c>
      <c r="M70" s="190" t="str">
        <f>IF(FİNANS!I67="","",FİNANS!I67)</f>
        <v/>
      </c>
      <c r="N70" s="201" t="str">
        <f>IF('KÜNYE - 1'!L67="","",'KÜNYE - 1'!L67)</f>
        <v/>
      </c>
      <c r="O70" s="214" t="str">
        <f>IF(DEĞERLENDİRME!E67="","",DEĞERLENDİRME!E67)</f>
        <v/>
      </c>
    </row>
    <row r="71" spans="2:15" ht="35.1" customHeight="1" x14ac:dyDescent="0.25">
      <c r="B71" s="198" t="str">
        <f>IF('KÜNYE - 1'!C68="","",'KÜNYE - 1'!C68)</f>
        <v/>
      </c>
      <c r="C71" s="204" t="str">
        <f>IF('KÜNYE - 1'!G68="","",'KÜNYE - 1'!G68)</f>
        <v/>
      </c>
      <c r="D71" s="201" t="str">
        <f>IF('KÜNYE - 1'!D68="","",'KÜNYE - 1'!D68)</f>
        <v/>
      </c>
      <c r="E71" s="209" t="str">
        <f>IF('KÜNYE - 1'!J68="","",'KÜNYE - 1'!J68)</f>
        <v/>
      </c>
      <c r="F71" s="210" t="str">
        <f>IF('KÜNYE - 1'!K68="","",'KÜNYE - 1'!K68)</f>
        <v/>
      </c>
      <c r="G71" s="212" t="str">
        <f>IF(FİNANS!D68="","",FİNANS!D68)</f>
        <v/>
      </c>
      <c r="H71" s="27" t="str">
        <f>IF(İHALE!F68="","",İHALE!F68)</f>
        <v/>
      </c>
      <c r="I71" s="27" t="str">
        <f>IF(FİNANS!E68="","",FİNANS!E68)</f>
        <v/>
      </c>
      <c r="J71" s="27" t="str">
        <f>IF(FİNANS!F68="","",FİNANS!F68)</f>
        <v/>
      </c>
      <c r="K71" s="190" t="str">
        <f>IF(FİNANS!G68="","",FİNANS!G68)</f>
        <v/>
      </c>
      <c r="L71" s="212" t="str">
        <f>IF(FİNANS!H68="","",FİNANS!H68)</f>
        <v/>
      </c>
      <c r="M71" s="190" t="str">
        <f>IF(FİNANS!I68="","",FİNANS!I68)</f>
        <v/>
      </c>
      <c r="N71" s="201" t="str">
        <f>IF('KÜNYE - 1'!L68="","",'KÜNYE - 1'!L68)</f>
        <v/>
      </c>
      <c r="O71" s="214" t="str">
        <f>IF(DEĞERLENDİRME!E68="","",DEĞERLENDİRME!E68)</f>
        <v/>
      </c>
    </row>
    <row r="72" spans="2:15" ht="35.1" customHeight="1" x14ac:dyDescent="0.25">
      <c r="B72" s="198" t="str">
        <f>IF('KÜNYE - 1'!C69="","",'KÜNYE - 1'!C69)</f>
        <v/>
      </c>
      <c r="C72" s="204" t="str">
        <f>IF('KÜNYE - 1'!G69="","",'KÜNYE - 1'!G69)</f>
        <v/>
      </c>
      <c r="D72" s="201" t="str">
        <f>IF('KÜNYE - 1'!D69="","",'KÜNYE - 1'!D69)</f>
        <v/>
      </c>
      <c r="E72" s="209" t="str">
        <f>IF('KÜNYE - 1'!J69="","",'KÜNYE - 1'!J69)</f>
        <v/>
      </c>
      <c r="F72" s="210" t="str">
        <f>IF('KÜNYE - 1'!K69="","",'KÜNYE - 1'!K69)</f>
        <v/>
      </c>
      <c r="G72" s="212" t="str">
        <f>IF(FİNANS!D69="","",FİNANS!D69)</f>
        <v/>
      </c>
      <c r="H72" s="27" t="str">
        <f>IF(İHALE!F69="","",İHALE!F69)</f>
        <v/>
      </c>
      <c r="I72" s="27" t="str">
        <f>IF(FİNANS!E69="","",FİNANS!E69)</f>
        <v/>
      </c>
      <c r="J72" s="27" t="str">
        <f>IF(FİNANS!F69="","",FİNANS!F69)</f>
        <v/>
      </c>
      <c r="K72" s="190" t="str">
        <f>IF(FİNANS!G69="","",FİNANS!G69)</f>
        <v/>
      </c>
      <c r="L72" s="212" t="str">
        <f>IF(FİNANS!H69="","",FİNANS!H69)</f>
        <v/>
      </c>
      <c r="M72" s="190" t="str">
        <f>IF(FİNANS!I69="","",FİNANS!I69)</f>
        <v/>
      </c>
      <c r="N72" s="201" t="str">
        <f>IF('KÜNYE - 1'!L69="","",'KÜNYE - 1'!L69)</f>
        <v/>
      </c>
      <c r="O72" s="214" t="str">
        <f>IF(DEĞERLENDİRME!E69="","",DEĞERLENDİRME!E69)</f>
        <v/>
      </c>
    </row>
    <row r="73" spans="2:15" ht="35.1" customHeight="1" x14ac:dyDescent="0.25">
      <c r="B73" s="198" t="str">
        <f>IF('KÜNYE - 1'!C70="","",'KÜNYE - 1'!C70)</f>
        <v/>
      </c>
      <c r="C73" s="204" t="str">
        <f>IF('KÜNYE - 1'!G70="","",'KÜNYE - 1'!G70)</f>
        <v/>
      </c>
      <c r="D73" s="201" t="str">
        <f>IF('KÜNYE - 1'!D70="","",'KÜNYE - 1'!D70)</f>
        <v/>
      </c>
      <c r="E73" s="209" t="str">
        <f>IF('KÜNYE - 1'!J70="","",'KÜNYE - 1'!J70)</f>
        <v/>
      </c>
      <c r="F73" s="210" t="str">
        <f>IF('KÜNYE - 1'!K70="","",'KÜNYE - 1'!K70)</f>
        <v/>
      </c>
      <c r="G73" s="212" t="str">
        <f>IF(FİNANS!D70="","",FİNANS!D70)</f>
        <v/>
      </c>
      <c r="H73" s="27" t="str">
        <f>IF(İHALE!F70="","",İHALE!F70)</f>
        <v/>
      </c>
      <c r="I73" s="27" t="str">
        <f>IF(FİNANS!E70="","",FİNANS!E70)</f>
        <v/>
      </c>
      <c r="J73" s="27" t="str">
        <f>IF(FİNANS!F70="","",FİNANS!F70)</f>
        <v/>
      </c>
      <c r="K73" s="190" t="str">
        <f>IF(FİNANS!G70="","",FİNANS!G70)</f>
        <v/>
      </c>
      <c r="L73" s="212" t="str">
        <f>IF(FİNANS!H70="","",FİNANS!H70)</f>
        <v/>
      </c>
      <c r="M73" s="190" t="str">
        <f>IF(FİNANS!I70="","",FİNANS!I70)</f>
        <v/>
      </c>
      <c r="N73" s="201" t="str">
        <f>IF('KÜNYE - 1'!L70="","",'KÜNYE - 1'!L70)</f>
        <v/>
      </c>
      <c r="O73" s="214" t="str">
        <f>IF(DEĞERLENDİRME!E70="","",DEĞERLENDİRME!E70)</f>
        <v/>
      </c>
    </row>
    <row r="74" spans="2:15" ht="35.1" customHeight="1" x14ac:dyDescent="0.25">
      <c r="B74" s="198" t="str">
        <f>IF('KÜNYE - 1'!C71="","",'KÜNYE - 1'!C71)</f>
        <v/>
      </c>
      <c r="C74" s="204" t="str">
        <f>IF('KÜNYE - 1'!G71="","",'KÜNYE - 1'!G71)</f>
        <v/>
      </c>
      <c r="D74" s="201" t="str">
        <f>IF('KÜNYE - 1'!D71="","",'KÜNYE - 1'!D71)</f>
        <v/>
      </c>
      <c r="E74" s="209" t="str">
        <f>IF('KÜNYE - 1'!J71="","",'KÜNYE - 1'!J71)</f>
        <v/>
      </c>
      <c r="F74" s="210" t="str">
        <f>IF('KÜNYE - 1'!K71="","",'KÜNYE - 1'!K71)</f>
        <v/>
      </c>
      <c r="G74" s="212" t="str">
        <f>IF(FİNANS!D71="","",FİNANS!D71)</f>
        <v/>
      </c>
      <c r="H74" s="27" t="str">
        <f>IF(İHALE!F71="","",İHALE!F71)</f>
        <v/>
      </c>
      <c r="I74" s="27" t="str">
        <f>IF(FİNANS!E71="","",FİNANS!E71)</f>
        <v/>
      </c>
      <c r="J74" s="27" t="str">
        <f>IF(FİNANS!F71="","",FİNANS!F71)</f>
        <v/>
      </c>
      <c r="K74" s="190" t="str">
        <f>IF(FİNANS!G71="","",FİNANS!G71)</f>
        <v/>
      </c>
      <c r="L74" s="212" t="str">
        <f>IF(FİNANS!H71="","",FİNANS!H71)</f>
        <v/>
      </c>
      <c r="M74" s="190" t="str">
        <f>IF(FİNANS!I71="","",FİNANS!I71)</f>
        <v/>
      </c>
      <c r="N74" s="201" t="str">
        <f>IF('KÜNYE - 1'!L71="","",'KÜNYE - 1'!L71)</f>
        <v/>
      </c>
      <c r="O74" s="214" t="str">
        <f>IF(DEĞERLENDİRME!E71="","",DEĞERLENDİRME!E71)</f>
        <v/>
      </c>
    </row>
    <row r="75" spans="2:15" ht="35.1" customHeight="1" x14ac:dyDescent="0.25">
      <c r="B75" s="198" t="str">
        <f>IF('KÜNYE - 1'!C72="","",'KÜNYE - 1'!C72)</f>
        <v/>
      </c>
      <c r="C75" s="204" t="str">
        <f>IF('KÜNYE - 1'!G72="","",'KÜNYE - 1'!G72)</f>
        <v/>
      </c>
      <c r="D75" s="201" t="str">
        <f>IF('KÜNYE - 1'!D72="","",'KÜNYE - 1'!D72)</f>
        <v/>
      </c>
      <c r="E75" s="209" t="str">
        <f>IF('KÜNYE - 1'!J72="","",'KÜNYE - 1'!J72)</f>
        <v/>
      </c>
      <c r="F75" s="210" t="str">
        <f>IF('KÜNYE - 1'!K72="","",'KÜNYE - 1'!K72)</f>
        <v/>
      </c>
      <c r="G75" s="212" t="str">
        <f>IF(FİNANS!D72="","",FİNANS!D72)</f>
        <v/>
      </c>
      <c r="H75" s="27" t="str">
        <f>IF(İHALE!F72="","",İHALE!F72)</f>
        <v/>
      </c>
      <c r="I75" s="27" t="str">
        <f>IF(FİNANS!E72="","",FİNANS!E72)</f>
        <v/>
      </c>
      <c r="J75" s="27" t="str">
        <f>IF(FİNANS!F72="","",FİNANS!F72)</f>
        <v/>
      </c>
      <c r="K75" s="190" t="str">
        <f>IF(FİNANS!G72="","",FİNANS!G72)</f>
        <v/>
      </c>
      <c r="L75" s="212" t="str">
        <f>IF(FİNANS!H72="","",FİNANS!H72)</f>
        <v/>
      </c>
      <c r="M75" s="190" t="str">
        <f>IF(FİNANS!I72="","",FİNANS!I72)</f>
        <v/>
      </c>
      <c r="N75" s="201" t="str">
        <f>IF('KÜNYE - 1'!L72="","",'KÜNYE - 1'!L72)</f>
        <v/>
      </c>
      <c r="O75" s="214" t="str">
        <f>IF(DEĞERLENDİRME!E72="","",DEĞERLENDİRME!E72)</f>
        <v/>
      </c>
    </row>
    <row r="76" spans="2:15" ht="35.1" customHeight="1" x14ac:dyDescent="0.25">
      <c r="B76" s="198" t="str">
        <f>IF('KÜNYE - 1'!C73="","",'KÜNYE - 1'!C73)</f>
        <v/>
      </c>
      <c r="C76" s="204" t="str">
        <f>IF('KÜNYE - 1'!G73="","",'KÜNYE - 1'!G73)</f>
        <v/>
      </c>
      <c r="D76" s="201" t="str">
        <f>IF('KÜNYE - 1'!D73="","",'KÜNYE - 1'!D73)</f>
        <v/>
      </c>
      <c r="E76" s="209" t="str">
        <f>IF('KÜNYE - 1'!J73="","",'KÜNYE - 1'!J73)</f>
        <v/>
      </c>
      <c r="F76" s="210" t="str">
        <f>IF('KÜNYE - 1'!K73="","",'KÜNYE - 1'!K73)</f>
        <v/>
      </c>
      <c r="G76" s="212" t="str">
        <f>IF(FİNANS!D73="","",FİNANS!D73)</f>
        <v/>
      </c>
      <c r="H76" s="27" t="str">
        <f>IF(İHALE!F73="","",İHALE!F73)</f>
        <v/>
      </c>
      <c r="I76" s="27" t="str">
        <f>IF(FİNANS!E73="","",FİNANS!E73)</f>
        <v/>
      </c>
      <c r="J76" s="27" t="str">
        <f>IF(FİNANS!F73="","",FİNANS!F73)</f>
        <v/>
      </c>
      <c r="K76" s="190" t="str">
        <f>IF(FİNANS!G73="","",FİNANS!G73)</f>
        <v/>
      </c>
      <c r="L76" s="212" t="str">
        <f>IF(FİNANS!H73="","",FİNANS!H73)</f>
        <v/>
      </c>
      <c r="M76" s="190" t="str">
        <f>IF(FİNANS!I73="","",FİNANS!I73)</f>
        <v/>
      </c>
      <c r="N76" s="201" t="str">
        <f>IF('KÜNYE - 1'!L73="","",'KÜNYE - 1'!L73)</f>
        <v/>
      </c>
      <c r="O76" s="214" t="str">
        <f>IF(DEĞERLENDİRME!E73="","",DEĞERLENDİRME!E73)</f>
        <v/>
      </c>
    </row>
    <row r="77" spans="2:15" ht="35.1" customHeight="1" x14ac:dyDescent="0.25">
      <c r="B77" s="198" t="str">
        <f>IF('KÜNYE - 1'!C74="","",'KÜNYE - 1'!C74)</f>
        <v/>
      </c>
      <c r="C77" s="204" t="str">
        <f>IF('KÜNYE - 1'!G74="","",'KÜNYE - 1'!G74)</f>
        <v/>
      </c>
      <c r="D77" s="201" t="str">
        <f>IF('KÜNYE - 1'!D74="","",'KÜNYE - 1'!D74)</f>
        <v/>
      </c>
      <c r="E77" s="209" t="str">
        <f>IF('KÜNYE - 1'!J74="","",'KÜNYE - 1'!J74)</f>
        <v/>
      </c>
      <c r="F77" s="210" t="str">
        <f>IF('KÜNYE - 1'!K74="","",'KÜNYE - 1'!K74)</f>
        <v/>
      </c>
      <c r="G77" s="212" t="str">
        <f>IF(FİNANS!D74="","",FİNANS!D74)</f>
        <v/>
      </c>
      <c r="H77" s="27" t="str">
        <f>IF(İHALE!F74="","",İHALE!F74)</f>
        <v/>
      </c>
      <c r="I77" s="27" t="str">
        <f>IF(FİNANS!E74="","",FİNANS!E74)</f>
        <v/>
      </c>
      <c r="J77" s="27" t="str">
        <f>IF(FİNANS!F74="","",FİNANS!F74)</f>
        <v/>
      </c>
      <c r="K77" s="190" t="str">
        <f>IF(FİNANS!G74="","",FİNANS!G74)</f>
        <v/>
      </c>
      <c r="L77" s="212" t="str">
        <f>IF(FİNANS!H74="","",FİNANS!H74)</f>
        <v/>
      </c>
      <c r="M77" s="190" t="str">
        <f>IF(FİNANS!I74="","",FİNANS!I74)</f>
        <v/>
      </c>
      <c r="N77" s="201" t="str">
        <f>IF('KÜNYE - 1'!L74="","",'KÜNYE - 1'!L74)</f>
        <v/>
      </c>
      <c r="O77" s="214" t="str">
        <f>IF(DEĞERLENDİRME!E74="","",DEĞERLENDİRME!E74)</f>
        <v/>
      </c>
    </row>
    <row r="78" spans="2:15" ht="35.1" customHeight="1" x14ac:dyDescent="0.25">
      <c r="B78" s="198" t="str">
        <f>IF('KÜNYE - 1'!C75="","",'KÜNYE - 1'!C75)</f>
        <v/>
      </c>
      <c r="C78" s="204" t="str">
        <f>IF('KÜNYE - 1'!G75="","",'KÜNYE - 1'!G75)</f>
        <v/>
      </c>
      <c r="D78" s="201" t="str">
        <f>IF('KÜNYE - 1'!D75="","",'KÜNYE - 1'!D75)</f>
        <v/>
      </c>
      <c r="E78" s="209" t="str">
        <f>IF('KÜNYE - 1'!J75="","",'KÜNYE - 1'!J75)</f>
        <v/>
      </c>
      <c r="F78" s="210" t="str">
        <f>IF('KÜNYE - 1'!K75="","",'KÜNYE - 1'!K75)</f>
        <v/>
      </c>
      <c r="G78" s="212" t="str">
        <f>IF(FİNANS!D75="","",FİNANS!D75)</f>
        <v/>
      </c>
      <c r="H78" s="27" t="str">
        <f>IF(İHALE!F75="","",İHALE!F75)</f>
        <v/>
      </c>
      <c r="I78" s="27" t="str">
        <f>IF(FİNANS!E75="","",FİNANS!E75)</f>
        <v/>
      </c>
      <c r="J78" s="27" t="str">
        <f>IF(FİNANS!F75="","",FİNANS!F75)</f>
        <v/>
      </c>
      <c r="K78" s="190" t="str">
        <f>IF(FİNANS!G75="","",FİNANS!G75)</f>
        <v/>
      </c>
      <c r="L78" s="212" t="str">
        <f>IF(FİNANS!H75="","",FİNANS!H75)</f>
        <v/>
      </c>
      <c r="M78" s="190" t="str">
        <f>IF(FİNANS!I75="","",FİNANS!I75)</f>
        <v/>
      </c>
      <c r="N78" s="201" t="str">
        <f>IF('KÜNYE - 1'!L75="","",'KÜNYE - 1'!L75)</f>
        <v/>
      </c>
      <c r="O78" s="214" t="str">
        <f>IF(DEĞERLENDİRME!E75="","",DEĞERLENDİRME!E75)</f>
        <v/>
      </c>
    </row>
    <row r="79" spans="2:15" ht="35.1" customHeight="1" x14ac:dyDescent="0.25">
      <c r="B79" s="198" t="str">
        <f>IF('KÜNYE - 1'!C76="","",'KÜNYE - 1'!C76)</f>
        <v/>
      </c>
      <c r="C79" s="204" t="str">
        <f>IF('KÜNYE - 1'!G76="","",'KÜNYE - 1'!G76)</f>
        <v/>
      </c>
      <c r="D79" s="201" t="str">
        <f>IF('KÜNYE - 1'!D76="","",'KÜNYE - 1'!D76)</f>
        <v/>
      </c>
      <c r="E79" s="209" t="str">
        <f>IF('KÜNYE - 1'!J76="","",'KÜNYE - 1'!J76)</f>
        <v/>
      </c>
      <c r="F79" s="210" t="str">
        <f>IF('KÜNYE - 1'!K76="","",'KÜNYE - 1'!K76)</f>
        <v/>
      </c>
      <c r="G79" s="212" t="str">
        <f>IF(FİNANS!D76="","",FİNANS!D76)</f>
        <v/>
      </c>
      <c r="H79" s="27" t="str">
        <f>IF(İHALE!F76="","",İHALE!F76)</f>
        <v/>
      </c>
      <c r="I79" s="27" t="str">
        <f>IF(FİNANS!E76="","",FİNANS!E76)</f>
        <v/>
      </c>
      <c r="J79" s="27" t="str">
        <f>IF(FİNANS!F76="","",FİNANS!F76)</f>
        <v/>
      </c>
      <c r="K79" s="190" t="str">
        <f>IF(FİNANS!G76="","",FİNANS!G76)</f>
        <v/>
      </c>
      <c r="L79" s="212" t="str">
        <f>IF(FİNANS!H76="","",FİNANS!H76)</f>
        <v/>
      </c>
      <c r="M79" s="190" t="str">
        <f>IF(FİNANS!I76="","",FİNANS!I76)</f>
        <v/>
      </c>
      <c r="N79" s="201" t="str">
        <f>IF('KÜNYE - 1'!L76="","",'KÜNYE - 1'!L76)</f>
        <v/>
      </c>
      <c r="O79" s="214" t="str">
        <f>IF(DEĞERLENDİRME!E76="","",DEĞERLENDİRME!E76)</f>
        <v/>
      </c>
    </row>
    <row r="80" spans="2:15" ht="35.1" customHeight="1" x14ac:dyDescent="0.25">
      <c r="B80" s="198" t="str">
        <f>IF('KÜNYE - 1'!C77="","",'KÜNYE - 1'!C77)</f>
        <v/>
      </c>
      <c r="C80" s="204" t="str">
        <f>IF('KÜNYE - 1'!G77="","",'KÜNYE - 1'!G77)</f>
        <v/>
      </c>
      <c r="D80" s="201" t="str">
        <f>IF('KÜNYE - 1'!D77="","",'KÜNYE - 1'!D77)</f>
        <v/>
      </c>
      <c r="E80" s="209" t="str">
        <f>IF('KÜNYE - 1'!J77="","",'KÜNYE - 1'!J77)</f>
        <v/>
      </c>
      <c r="F80" s="210" t="str">
        <f>IF('KÜNYE - 1'!K77="","",'KÜNYE - 1'!K77)</f>
        <v/>
      </c>
      <c r="G80" s="212" t="str">
        <f>IF(FİNANS!D77="","",FİNANS!D77)</f>
        <v/>
      </c>
      <c r="H80" s="27" t="str">
        <f>IF(İHALE!F77="","",İHALE!F77)</f>
        <v/>
      </c>
      <c r="I80" s="27" t="str">
        <f>IF(FİNANS!E77="","",FİNANS!E77)</f>
        <v/>
      </c>
      <c r="J80" s="27" t="str">
        <f>IF(FİNANS!F77="","",FİNANS!F77)</f>
        <v/>
      </c>
      <c r="K80" s="190" t="str">
        <f>IF(FİNANS!G77="","",FİNANS!G77)</f>
        <v/>
      </c>
      <c r="L80" s="212" t="str">
        <f>IF(FİNANS!H77="","",FİNANS!H77)</f>
        <v/>
      </c>
      <c r="M80" s="190" t="str">
        <f>IF(FİNANS!I77="","",FİNANS!I77)</f>
        <v/>
      </c>
      <c r="N80" s="201" t="str">
        <f>IF('KÜNYE - 1'!L77="","",'KÜNYE - 1'!L77)</f>
        <v/>
      </c>
      <c r="O80" s="214" t="str">
        <f>IF(DEĞERLENDİRME!E77="","",DEĞERLENDİRME!E77)</f>
        <v/>
      </c>
    </row>
    <row r="81" spans="2:15" ht="35.1" customHeight="1" x14ac:dyDescent="0.25">
      <c r="B81" s="198" t="str">
        <f>IF('KÜNYE - 1'!C78="","",'KÜNYE - 1'!C78)</f>
        <v/>
      </c>
      <c r="C81" s="204" t="str">
        <f>IF('KÜNYE - 1'!G78="","",'KÜNYE - 1'!G78)</f>
        <v/>
      </c>
      <c r="D81" s="201" t="str">
        <f>IF('KÜNYE - 1'!D78="","",'KÜNYE - 1'!D78)</f>
        <v/>
      </c>
      <c r="E81" s="209" t="str">
        <f>IF('KÜNYE - 1'!J78="","",'KÜNYE - 1'!J78)</f>
        <v/>
      </c>
      <c r="F81" s="210" t="str">
        <f>IF('KÜNYE - 1'!K78="","",'KÜNYE - 1'!K78)</f>
        <v/>
      </c>
      <c r="G81" s="212" t="str">
        <f>IF(FİNANS!D78="","",FİNANS!D78)</f>
        <v/>
      </c>
      <c r="H81" s="27" t="str">
        <f>IF(İHALE!F78="","",İHALE!F78)</f>
        <v/>
      </c>
      <c r="I81" s="27" t="str">
        <f>IF(FİNANS!E78="","",FİNANS!E78)</f>
        <v/>
      </c>
      <c r="J81" s="27" t="str">
        <f>IF(FİNANS!F78="","",FİNANS!F78)</f>
        <v/>
      </c>
      <c r="K81" s="190" t="str">
        <f>IF(FİNANS!G78="","",FİNANS!G78)</f>
        <v/>
      </c>
      <c r="L81" s="212" t="str">
        <f>IF(FİNANS!H78="","",FİNANS!H78)</f>
        <v/>
      </c>
      <c r="M81" s="190" t="str">
        <f>IF(FİNANS!I78="","",FİNANS!I78)</f>
        <v/>
      </c>
      <c r="N81" s="201" t="str">
        <f>IF('KÜNYE - 1'!L78="","",'KÜNYE - 1'!L78)</f>
        <v/>
      </c>
      <c r="O81" s="214" t="str">
        <f>IF(DEĞERLENDİRME!E78="","",DEĞERLENDİRME!E78)</f>
        <v/>
      </c>
    </row>
    <row r="82" spans="2:15" ht="35.1" customHeight="1" x14ac:dyDescent="0.25">
      <c r="B82" s="198" t="str">
        <f>IF('KÜNYE - 1'!C79="","",'KÜNYE - 1'!C79)</f>
        <v/>
      </c>
      <c r="C82" s="204" t="str">
        <f>IF('KÜNYE - 1'!G79="","",'KÜNYE - 1'!G79)</f>
        <v/>
      </c>
      <c r="D82" s="201" t="str">
        <f>IF('KÜNYE - 1'!D79="","",'KÜNYE - 1'!D79)</f>
        <v/>
      </c>
      <c r="E82" s="209" t="str">
        <f>IF('KÜNYE - 1'!J79="","",'KÜNYE - 1'!J79)</f>
        <v/>
      </c>
      <c r="F82" s="210" t="str">
        <f>IF('KÜNYE - 1'!K79="","",'KÜNYE - 1'!K79)</f>
        <v/>
      </c>
      <c r="G82" s="212" t="str">
        <f>IF(FİNANS!D79="","",FİNANS!D79)</f>
        <v/>
      </c>
      <c r="H82" s="27" t="str">
        <f>IF(İHALE!F79="","",İHALE!F79)</f>
        <v/>
      </c>
      <c r="I82" s="27" t="str">
        <f>IF(FİNANS!E79="","",FİNANS!E79)</f>
        <v/>
      </c>
      <c r="J82" s="27" t="str">
        <f>IF(FİNANS!F79="","",FİNANS!F79)</f>
        <v/>
      </c>
      <c r="K82" s="190" t="str">
        <f>IF(FİNANS!G79="","",FİNANS!G79)</f>
        <v/>
      </c>
      <c r="L82" s="212" t="str">
        <f>IF(FİNANS!H79="","",FİNANS!H79)</f>
        <v/>
      </c>
      <c r="M82" s="190" t="str">
        <f>IF(FİNANS!I79="","",FİNANS!I79)</f>
        <v/>
      </c>
      <c r="N82" s="201" t="str">
        <f>IF('KÜNYE - 1'!L79="","",'KÜNYE - 1'!L79)</f>
        <v/>
      </c>
      <c r="O82" s="214" t="str">
        <f>IF(DEĞERLENDİRME!E79="","",DEĞERLENDİRME!E79)</f>
        <v/>
      </c>
    </row>
    <row r="83" spans="2:15" ht="35.1" customHeight="1" x14ac:dyDescent="0.25">
      <c r="B83" s="198" t="str">
        <f>IF('KÜNYE - 1'!C80="","",'KÜNYE - 1'!C80)</f>
        <v/>
      </c>
      <c r="C83" s="204" t="str">
        <f>IF('KÜNYE - 1'!G80="","",'KÜNYE - 1'!G80)</f>
        <v/>
      </c>
      <c r="D83" s="201" t="str">
        <f>IF('KÜNYE - 1'!D80="","",'KÜNYE - 1'!D80)</f>
        <v/>
      </c>
      <c r="E83" s="209" t="str">
        <f>IF('KÜNYE - 1'!J80="","",'KÜNYE - 1'!J80)</f>
        <v/>
      </c>
      <c r="F83" s="210" t="str">
        <f>IF('KÜNYE - 1'!K80="","",'KÜNYE - 1'!K80)</f>
        <v/>
      </c>
      <c r="G83" s="212" t="str">
        <f>IF(FİNANS!D80="","",FİNANS!D80)</f>
        <v/>
      </c>
      <c r="H83" s="27" t="str">
        <f>IF(İHALE!F80="","",İHALE!F80)</f>
        <v/>
      </c>
      <c r="I83" s="27" t="str">
        <f>IF(FİNANS!E80="","",FİNANS!E80)</f>
        <v/>
      </c>
      <c r="J83" s="27" t="str">
        <f>IF(FİNANS!F80="","",FİNANS!F80)</f>
        <v/>
      </c>
      <c r="K83" s="190" t="str">
        <f>IF(FİNANS!G80="","",FİNANS!G80)</f>
        <v/>
      </c>
      <c r="L83" s="212" t="str">
        <f>IF(FİNANS!H80="","",FİNANS!H80)</f>
        <v/>
      </c>
      <c r="M83" s="190" t="str">
        <f>IF(FİNANS!I80="","",FİNANS!I80)</f>
        <v/>
      </c>
      <c r="N83" s="201" t="str">
        <f>IF('KÜNYE - 1'!L80="","",'KÜNYE - 1'!L80)</f>
        <v/>
      </c>
      <c r="O83" s="214" t="str">
        <f>IF(DEĞERLENDİRME!E80="","",DEĞERLENDİRME!E80)</f>
        <v/>
      </c>
    </row>
    <row r="84" spans="2:15" ht="35.1" customHeight="1" x14ac:dyDescent="0.25">
      <c r="B84" s="198" t="str">
        <f>IF('KÜNYE - 1'!C81="","",'KÜNYE - 1'!C81)</f>
        <v/>
      </c>
      <c r="C84" s="204" t="str">
        <f>IF('KÜNYE - 1'!G81="","",'KÜNYE - 1'!G81)</f>
        <v/>
      </c>
      <c r="D84" s="201" t="str">
        <f>IF('KÜNYE - 1'!D81="","",'KÜNYE - 1'!D81)</f>
        <v/>
      </c>
      <c r="E84" s="209" t="str">
        <f>IF('KÜNYE - 1'!J81="","",'KÜNYE - 1'!J81)</f>
        <v/>
      </c>
      <c r="F84" s="210" t="str">
        <f>IF('KÜNYE - 1'!K81="","",'KÜNYE - 1'!K81)</f>
        <v/>
      </c>
      <c r="G84" s="212" t="str">
        <f>IF(FİNANS!D81="","",FİNANS!D81)</f>
        <v/>
      </c>
      <c r="H84" s="27" t="str">
        <f>IF(İHALE!F81="","",İHALE!F81)</f>
        <v/>
      </c>
      <c r="I84" s="27" t="str">
        <f>IF(FİNANS!E81="","",FİNANS!E81)</f>
        <v/>
      </c>
      <c r="J84" s="27" t="str">
        <f>IF(FİNANS!F81="","",FİNANS!F81)</f>
        <v/>
      </c>
      <c r="K84" s="190" t="str">
        <f>IF(FİNANS!G81="","",FİNANS!G81)</f>
        <v/>
      </c>
      <c r="L84" s="212" t="str">
        <f>IF(FİNANS!H81="","",FİNANS!H81)</f>
        <v/>
      </c>
      <c r="M84" s="190" t="str">
        <f>IF(FİNANS!I81="","",FİNANS!I81)</f>
        <v/>
      </c>
      <c r="N84" s="201" t="str">
        <f>IF('KÜNYE - 1'!L81="","",'KÜNYE - 1'!L81)</f>
        <v/>
      </c>
      <c r="O84" s="214" t="str">
        <f>IF(DEĞERLENDİRME!E81="","",DEĞERLENDİRME!E81)</f>
        <v/>
      </c>
    </row>
    <row r="85" spans="2:15" ht="35.1" customHeight="1" x14ac:dyDescent="0.25">
      <c r="B85" s="198" t="str">
        <f>IF('KÜNYE - 1'!C82="","",'KÜNYE - 1'!C82)</f>
        <v/>
      </c>
      <c r="C85" s="204" t="str">
        <f>IF('KÜNYE - 1'!G82="","",'KÜNYE - 1'!G82)</f>
        <v/>
      </c>
      <c r="D85" s="201" t="str">
        <f>IF('KÜNYE - 1'!D82="","",'KÜNYE - 1'!D82)</f>
        <v/>
      </c>
      <c r="E85" s="209" t="str">
        <f>IF('KÜNYE - 1'!J82="","",'KÜNYE - 1'!J82)</f>
        <v/>
      </c>
      <c r="F85" s="210" t="str">
        <f>IF('KÜNYE - 1'!K82="","",'KÜNYE - 1'!K82)</f>
        <v/>
      </c>
      <c r="G85" s="212" t="str">
        <f>IF(FİNANS!D82="","",FİNANS!D82)</f>
        <v/>
      </c>
      <c r="H85" s="27" t="str">
        <f>IF(İHALE!F82="","",İHALE!F82)</f>
        <v/>
      </c>
      <c r="I85" s="27" t="str">
        <f>IF(FİNANS!E82="","",FİNANS!E82)</f>
        <v/>
      </c>
      <c r="J85" s="27" t="str">
        <f>IF(FİNANS!F82="","",FİNANS!F82)</f>
        <v/>
      </c>
      <c r="K85" s="190" t="str">
        <f>IF(FİNANS!G82="","",FİNANS!G82)</f>
        <v/>
      </c>
      <c r="L85" s="212" t="str">
        <f>IF(FİNANS!H82="","",FİNANS!H82)</f>
        <v/>
      </c>
      <c r="M85" s="190" t="str">
        <f>IF(FİNANS!I82="","",FİNANS!I82)</f>
        <v/>
      </c>
      <c r="N85" s="201" t="str">
        <f>IF('KÜNYE - 1'!L82="","",'KÜNYE - 1'!L82)</f>
        <v/>
      </c>
      <c r="O85" s="214" t="str">
        <f>IF(DEĞERLENDİRME!E82="","",DEĞERLENDİRME!E82)</f>
        <v/>
      </c>
    </row>
    <row r="86" spans="2:15" ht="35.1" customHeight="1" x14ac:dyDescent="0.25">
      <c r="B86" s="198" t="str">
        <f>IF('KÜNYE - 1'!C83="","",'KÜNYE - 1'!C83)</f>
        <v/>
      </c>
      <c r="C86" s="204" t="str">
        <f>IF('KÜNYE - 1'!G83="","",'KÜNYE - 1'!G83)</f>
        <v/>
      </c>
      <c r="D86" s="201" t="str">
        <f>IF('KÜNYE - 1'!D83="","",'KÜNYE - 1'!D83)</f>
        <v/>
      </c>
      <c r="E86" s="209" t="str">
        <f>IF('KÜNYE - 1'!J83="","",'KÜNYE - 1'!J83)</f>
        <v/>
      </c>
      <c r="F86" s="210" t="str">
        <f>IF('KÜNYE - 1'!K83="","",'KÜNYE - 1'!K83)</f>
        <v/>
      </c>
      <c r="G86" s="212" t="str">
        <f>IF(FİNANS!D83="","",FİNANS!D83)</f>
        <v/>
      </c>
      <c r="H86" s="27" t="str">
        <f>IF(İHALE!F83="","",İHALE!F83)</f>
        <v/>
      </c>
      <c r="I86" s="27" t="str">
        <f>IF(FİNANS!E83="","",FİNANS!E83)</f>
        <v/>
      </c>
      <c r="J86" s="27" t="str">
        <f>IF(FİNANS!F83="","",FİNANS!F83)</f>
        <v/>
      </c>
      <c r="K86" s="190" t="str">
        <f>IF(FİNANS!G83="","",FİNANS!G83)</f>
        <v/>
      </c>
      <c r="L86" s="212" t="str">
        <f>IF(FİNANS!H83="","",FİNANS!H83)</f>
        <v/>
      </c>
      <c r="M86" s="190" t="str">
        <f>IF(FİNANS!I83="","",FİNANS!I83)</f>
        <v/>
      </c>
      <c r="N86" s="201" t="str">
        <f>IF('KÜNYE - 1'!L83="","",'KÜNYE - 1'!L83)</f>
        <v/>
      </c>
      <c r="O86" s="214" t="str">
        <f>IF(DEĞERLENDİRME!E83="","",DEĞERLENDİRME!E83)</f>
        <v/>
      </c>
    </row>
    <row r="87" spans="2:15" ht="35.1" customHeight="1" x14ac:dyDescent="0.25">
      <c r="B87" s="198" t="str">
        <f>IF('KÜNYE - 1'!C84="","",'KÜNYE - 1'!C84)</f>
        <v/>
      </c>
      <c r="C87" s="204" t="str">
        <f>IF('KÜNYE - 1'!G84="","",'KÜNYE - 1'!G84)</f>
        <v/>
      </c>
      <c r="D87" s="201" t="str">
        <f>IF('KÜNYE - 1'!D84="","",'KÜNYE - 1'!D84)</f>
        <v/>
      </c>
      <c r="E87" s="209" t="str">
        <f>IF('KÜNYE - 1'!J84="","",'KÜNYE - 1'!J84)</f>
        <v/>
      </c>
      <c r="F87" s="210" t="str">
        <f>IF('KÜNYE - 1'!K84="","",'KÜNYE - 1'!K84)</f>
        <v/>
      </c>
      <c r="G87" s="212" t="str">
        <f>IF(FİNANS!D84="","",FİNANS!D84)</f>
        <v/>
      </c>
      <c r="H87" s="27" t="str">
        <f>IF(İHALE!F84="","",İHALE!F84)</f>
        <v/>
      </c>
      <c r="I87" s="27" t="str">
        <f>IF(FİNANS!E84="","",FİNANS!E84)</f>
        <v/>
      </c>
      <c r="J87" s="27" t="str">
        <f>IF(FİNANS!F84="","",FİNANS!F84)</f>
        <v/>
      </c>
      <c r="K87" s="190" t="str">
        <f>IF(FİNANS!G84="","",FİNANS!G84)</f>
        <v/>
      </c>
      <c r="L87" s="212" t="str">
        <f>IF(FİNANS!H84="","",FİNANS!H84)</f>
        <v/>
      </c>
      <c r="M87" s="190" t="str">
        <f>IF(FİNANS!I84="","",FİNANS!I84)</f>
        <v/>
      </c>
      <c r="N87" s="201" t="str">
        <f>IF('KÜNYE - 1'!L84="","",'KÜNYE - 1'!L84)</f>
        <v/>
      </c>
      <c r="O87" s="214" t="str">
        <f>IF(DEĞERLENDİRME!E84="","",DEĞERLENDİRME!E84)</f>
        <v/>
      </c>
    </row>
    <row r="88" spans="2:15" ht="35.1" customHeight="1" x14ac:dyDescent="0.25">
      <c r="B88" s="198" t="str">
        <f>IF('KÜNYE - 1'!C85="","",'KÜNYE - 1'!C85)</f>
        <v/>
      </c>
      <c r="C88" s="204" t="str">
        <f>IF('KÜNYE - 1'!G85="","",'KÜNYE - 1'!G85)</f>
        <v/>
      </c>
      <c r="D88" s="201" t="str">
        <f>IF('KÜNYE - 1'!D85="","",'KÜNYE - 1'!D85)</f>
        <v/>
      </c>
      <c r="E88" s="209" t="str">
        <f>IF('KÜNYE - 1'!J85="","",'KÜNYE - 1'!J85)</f>
        <v/>
      </c>
      <c r="F88" s="210" t="str">
        <f>IF('KÜNYE - 1'!K85="","",'KÜNYE - 1'!K85)</f>
        <v/>
      </c>
      <c r="G88" s="212" t="str">
        <f>IF(FİNANS!D85="","",FİNANS!D85)</f>
        <v/>
      </c>
      <c r="H88" s="27" t="str">
        <f>IF(İHALE!F85="","",İHALE!F85)</f>
        <v/>
      </c>
      <c r="I88" s="27" t="str">
        <f>IF(FİNANS!E85="","",FİNANS!E85)</f>
        <v/>
      </c>
      <c r="J88" s="27" t="str">
        <f>IF(FİNANS!F85="","",FİNANS!F85)</f>
        <v/>
      </c>
      <c r="K88" s="190" t="str">
        <f>IF(FİNANS!G85="","",FİNANS!G85)</f>
        <v/>
      </c>
      <c r="L88" s="212" t="str">
        <f>IF(FİNANS!H85="","",FİNANS!H85)</f>
        <v/>
      </c>
      <c r="M88" s="190" t="str">
        <f>IF(FİNANS!I85="","",FİNANS!I85)</f>
        <v/>
      </c>
      <c r="N88" s="201" t="str">
        <f>IF('KÜNYE - 1'!L85="","",'KÜNYE - 1'!L85)</f>
        <v/>
      </c>
      <c r="O88" s="214" t="str">
        <f>IF(DEĞERLENDİRME!E85="","",DEĞERLENDİRME!E85)</f>
        <v/>
      </c>
    </row>
    <row r="89" spans="2:15" ht="35.1" customHeight="1" x14ac:dyDescent="0.25">
      <c r="B89" s="198" t="str">
        <f>IF('KÜNYE - 1'!C86="","",'KÜNYE - 1'!C86)</f>
        <v/>
      </c>
      <c r="C89" s="204" t="str">
        <f>IF('KÜNYE - 1'!G86="","",'KÜNYE - 1'!G86)</f>
        <v/>
      </c>
      <c r="D89" s="201" t="str">
        <f>IF('KÜNYE - 1'!D86="","",'KÜNYE - 1'!D86)</f>
        <v/>
      </c>
      <c r="E89" s="209" t="str">
        <f>IF('KÜNYE - 1'!J86="","",'KÜNYE - 1'!J86)</f>
        <v/>
      </c>
      <c r="F89" s="210" t="str">
        <f>IF('KÜNYE - 1'!K86="","",'KÜNYE - 1'!K86)</f>
        <v/>
      </c>
      <c r="G89" s="212" t="str">
        <f>IF(FİNANS!D86="","",FİNANS!D86)</f>
        <v/>
      </c>
      <c r="H89" s="27" t="str">
        <f>IF(İHALE!F86="","",İHALE!F86)</f>
        <v/>
      </c>
      <c r="I89" s="27" t="str">
        <f>IF(FİNANS!E86="","",FİNANS!E86)</f>
        <v/>
      </c>
      <c r="J89" s="27" t="str">
        <f>IF(FİNANS!F86="","",FİNANS!F86)</f>
        <v/>
      </c>
      <c r="K89" s="190" t="str">
        <f>IF(FİNANS!G86="","",FİNANS!G86)</f>
        <v/>
      </c>
      <c r="L89" s="212" t="str">
        <f>IF(FİNANS!H86="","",FİNANS!H86)</f>
        <v/>
      </c>
      <c r="M89" s="190" t="str">
        <f>IF(FİNANS!I86="","",FİNANS!I86)</f>
        <v/>
      </c>
      <c r="N89" s="201" t="str">
        <f>IF('KÜNYE - 1'!L86="","",'KÜNYE - 1'!L86)</f>
        <v/>
      </c>
      <c r="O89" s="214" t="str">
        <f>IF(DEĞERLENDİRME!E86="","",DEĞERLENDİRME!E86)</f>
        <v/>
      </c>
    </row>
    <row r="90" spans="2:15" ht="35.1" customHeight="1" x14ac:dyDescent="0.25">
      <c r="B90" s="198" t="str">
        <f>IF('KÜNYE - 1'!C87="","",'KÜNYE - 1'!C87)</f>
        <v/>
      </c>
      <c r="C90" s="204" t="str">
        <f>IF('KÜNYE - 1'!G87="","",'KÜNYE - 1'!G87)</f>
        <v/>
      </c>
      <c r="D90" s="201" t="str">
        <f>IF('KÜNYE - 1'!D87="","",'KÜNYE - 1'!D87)</f>
        <v/>
      </c>
      <c r="E90" s="209" t="str">
        <f>IF('KÜNYE - 1'!J87="","",'KÜNYE - 1'!J87)</f>
        <v/>
      </c>
      <c r="F90" s="210" t="str">
        <f>IF('KÜNYE - 1'!K87="","",'KÜNYE - 1'!K87)</f>
        <v/>
      </c>
      <c r="G90" s="212" t="str">
        <f>IF(FİNANS!D87="","",FİNANS!D87)</f>
        <v/>
      </c>
      <c r="H90" s="27" t="str">
        <f>IF(İHALE!F87="","",İHALE!F87)</f>
        <v/>
      </c>
      <c r="I90" s="27" t="str">
        <f>IF(FİNANS!E87="","",FİNANS!E87)</f>
        <v/>
      </c>
      <c r="J90" s="27" t="str">
        <f>IF(FİNANS!F87="","",FİNANS!F87)</f>
        <v/>
      </c>
      <c r="K90" s="190" t="str">
        <f>IF(FİNANS!G87="","",FİNANS!G87)</f>
        <v/>
      </c>
      <c r="L90" s="212" t="str">
        <f>IF(FİNANS!H87="","",FİNANS!H87)</f>
        <v/>
      </c>
      <c r="M90" s="190" t="str">
        <f>IF(FİNANS!I87="","",FİNANS!I87)</f>
        <v/>
      </c>
      <c r="N90" s="201" t="str">
        <f>IF('KÜNYE - 1'!L87="","",'KÜNYE - 1'!L87)</f>
        <v/>
      </c>
      <c r="O90" s="214" t="str">
        <f>IF(DEĞERLENDİRME!E87="","",DEĞERLENDİRME!E87)</f>
        <v/>
      </c>
    </row>
    <row r="91" spans="2:15" ht="35.1" customHeight="1" x14ac:dyDescent="0.25">
      <c r="B91" s="198" t="str">
        <f>IF('KÜNYE - 1'!C88="","",'KÜNYE - 1'!C88)</f>
        <v/>
      </c>
      <c r="C91" s="204" t="str">
        <f>IF('KÜNYE - 1'!G88="","",'KÜNYE - 1'!G88)</f>
        <v/>
      </c>
      <c r="D91" s="201" t="str">
        <f>IF('KÜNYE - 1'!D88="","",'KÜNYE - 1'!D88)</f>
        <v/>
      </c>
      <c r="E91" s="209" t="str">
        <f>IF('KÜNYE - 1'!J88="","",'KÜNYE - 1'!J88)</f>
        <v/>
      </c>
      <c r="F91" s="210" t="str">
        <f>IF('KÜNYE - 1'!K88="","",'KÜNYE - 1'!K88)</f>
        <v/>
      </c>
      <c r="G91" s="212" t="str">
        <f>IF(FİNANS!D88="","",FİNANS!D88)</f>
        <v/>
      </c>
      <c r="H91" s="27" t="str">
        <f>IF(İHALE!F88="","",İHALE!F88)</f>
        <v/>
      </c>
      <c r="I91" s="27" t="str">
        <f>IF(FİNANS!E88="","",FİNANS!E88)</f>
        <v/>
      </c>
      <c r="J91" s="27" t="str">
        <f>IF(FİNANS!F88="","",FİNANS!F88)</f>
        <v/>
      </c>
      <c r="K91" s="190" t="str">
        <f>IF(FİNANS!G88="","",FİNANS!G88)</f>
        <v/>
      </c>
      <c r="L91" s="212" t="str">
        <f>IF(FİNANS!H88="","",FİNANS!H88)</f>
        <v/>
      </c>
      <c r="M91" s="190" t="str">
        <f>IF(FİNANS!I88="","",FİNANS!I88)</f>
        <v/>
      </c>
      <c r="N91" s="201" t="str">
        <f>IF('KÜNYE - 1'!L88="","",'KÜNYE - 1'!L88)</f>
        <v/>
      </c>
      <c r="O91" s="214" t="str">
        <f>IF(DEĞERLENDİRME!E88="","",DEĞERLENDİRME!E88)</f>
        <v/>
      </c>
    </row>
    <row r="92" spans="2:15" ht="35.1" customHeight="1" x14ac:dyDescent="0.25">
      <c r="B92" s="198" t="str">
        <f>IF('KÜNYE - 1'!C89="","",'KÜNYE - 1'!C89)</f>
        <v/>
      </c>
      <c r="C92" s="204" t="str">
        <f>IF('KÜNYE - 1'!G89="","",'KÜNYE - 1'!G89)</f>
        <v/>
      </c>
      <c r="D92" s="201" t="str">
        <f>IF('KÜNYE - 1'!D89="","",'KÜNYE - 1'!D89)</f>
        <v/>
      </c>
      <c r="E92" s="209" t="str">
        <f>IF('KÜNYE - 1'!J89="","",'KÜNYE - 1'!J89)</f>
        <v/>
      </c>
      <c r="F92" s="210" t="str">
        <f>IF('KÜNYE - 1'!K89="","",'KÜNYE - 1'!K89)</f>
        <v/>
      </c>
      <c r="G92" s="212" t="str">
        <f>IF(FİNANS!D89="","",FİNANS!D89)</f>
        <v/>
      </c>
      <c r="H92" s="27" t="str">
        <f>IF(İHALE!F89="","",İHALE!F89)</f>
        <v/>
      </c>
      <c r="I92" s="27" t="str">
        <f>IF(FİNANS!E89="","",FİNANS!E89)</f>
        <v/>
      </c>
      <c r="J92" s="27" t="str">
        <f>IF(FİNANS!F89="","",FİNANS!F89)</f>
        <v/>
      </c>
      <c r="K92" s="190" t="str">
        <f>IF(FİNANS!G89="","",FİNANS!G89)</f>
        <v/>
      </c>
      <c r="L92" s="212" t="str">
        <f>IF(FİNANS!H89="","",FİNANS!H89)</f>
        <v/>
      </c>
      <c r="M92" s="190" t="str">
        <f>IF(FİNANS!I89="","",FİNANS!I89)</f>
        <v/>
      </c>
      <c r="N92" s="201" t="str">
        <f>IF('KÜNYE - 1'!L89="","",'KÜNYE - 1'!L89)</f>
        <v/>
      </c>
      <c r="O92" s="214" t="str">
        <f>IF(DEĞERLENDİRME!E89="","",DEĞERLENDİRME!E89)</f>
        <v/>
      </c>
    </row>
    <row r="93" spans="2:15" ht="35.1" customHeight="1" x14ac:dyDescent="0.25">
      <c r="B93" s="198" t="str">
        <f>IF('KÜNYE - 1'!C90="","",'KÜNYE - 1'!C90)</f>
        <v/>
      </c>
      <c r="C93" s="204" t="str">
        <f>IF('KÜNYE - 1'!G90="","",'KÜNYE - 1'!G90)</f>
        <v/>
      </c>
      <c r="D93" s="201" t="str">
        <f>IF('KÜNYE - 1'!D90="","",'KÜNYE - 1'!D90)</f>
        <v/>
      </c>
      <c r="E93" s="209" t="str">
        <f>IF('KÜNYE - 1'!J90="","",'KÜNYE - 1'!J90)</f>
        <v/>
      </c>
      <c r="F93" s="210" t="str">
        <f>IF('KÜNYE - 1'!K90="","",'KÜNYE - 1'!K90)</f>
        <v/>
      </c>
      <c r="G93" s="212" t="str">
        <f>IF(FİNANS!D90="","",FİNANS!D90)</f>
        <v/>
      </c>
      <c r="H93" s="27" t="str">
        <f>IF(İHALE!F90="","",İHALE!F90)</f>
        <v/>
      </c>
      <c r="I93" s="27" t="str">
        <f>IF(FİNANS!E90="","",FİNANS!E90)</f>
        <v/>
      </c>
      <c r="J93" s="27" t="str">
        <f>IF(FİNANS!F90="","",FİNANS!F90)</f>
        <v/>
      </c>
      <c r="K93" s="190" t="str">
        <f>IF(FİNANS!G90="","",FİNANS!G90)</f>
        <v/>
      </c>
      <c r="L93" s="212" t="str">
        <f>IF(FİNANS!H90="","",FİNANS!H90)</f>
        <v/>
      </c>
      <c r="M93" s="190" t="str">
        <f>IF(FİNANS!I90="","",FİNANS!I90)</f>
        <v/>
      </c>
      <c r="N93" s="201" t="str">
        <f>IF('KÜNYE - 1'!L90="","",'KÜNYE - 1'!L90)</f>
        <v/>
      </c>
      <c r="O93" s="214" t="str">
        <f>IF(DEĞERLENDİRME!E90="","",DEĞERLENDİRME!E90)</f>
        <v/>
      </c>
    </row>
    <row r="94" spans="2:15" ht="35.1" customHeight="1" x14ac:dyDescent="0.25">
      <c r="B94" s="198" t="str">
        <f>IF('KÜNYE - 1'!C91="","",'KÜNYE - 1'!C91)</f>
        <v/>
      </c>
      <c r="C94" s="204" t="str">
        <f>IF('KÜNYE - 1'!G91="","",'KÜNYE - 1'!G91)</f>
        <v/>
      </c>
      <c r="D94" s="201" t="str">
        <f>IF('KÜNYE - 1'!D91="","",'KÜNYE - 1'!D91)</f>
        <v/>
      </c>
      <c r="E94" s="209" t="str">
        <f>IF('KÜNYE - 1'!J91="","",'KÜNYE - 1'!J91)</f>
        <v/>
      </c>
      <c r="F94" s="210" t="str">
        <f>IF('KÜNYE - 1'!K91="","",'KÜNYE - 1'!K91)</f>
        <v/>
      </c>
      <c r="G94" s="212" t="str">
        <f>IF(FİNANS!D91="","",FİNANS!D91)</f>
        <v/>
      </c>
      <c r="H94" s="27" t="str">
        <f>IF(İHALE!F91="","",İHALE!F91)</f>
        <v/>
      </c>
      <c r="I94" s="27" t="str">
        <f>IF(FİNANS!E91="","",FİNANS!E91)</f>
        <v/>
      </c>
      <c r="J94" s="27" t="str">
        <f>IF(FİNANS!F91="","",FİNANS!F91)</f>
        <v/>
      </c>
      <c r="K94" s="190" t="str">
        <f>IF(FİNANS!G91="","",FİNANS!G91)</f>
        <v/>
      </c>
      <c r="L94" s="212" t="str">
        <f>IF(FİNANS!H91="","",FİNANS!H91)</f>
        <v/>
      </c>
      <c r="M94" s="190" t="str">
        <f>IF(FİNANS!I91="","",FİNANS!I91)</f>
        <v/>
      </c>
      <c r="N94" s="201" t="str">
        <f>IF('KÜNYE - 1'!L91="","",'KÜNYE - 1'!L91)</f>
        <v/>
      </c>
      <c r="O94" s="214" t="str">
        <f>IF(DEĞERLENDİRME!E91="","",DEĞERLENDİRME!E91)</f>
        <v/>
      </c>
    </row>
    <row r="95" spans="2:15" ht="35.1" customHeight="1" x14ac:dyDescent="0.25">
      <c r="B95" s="198" t="str">
        <f>IF('KÜNYE - 1'!C92="","",'KÜNYE - 1'!C92)</f>
        <v/>
      </c>
      <c r="C95" s="204" t="str">
        <f>IF('KÜNYE - 1'!G92="","",'KÜNYE - 1'!G92)</f>
        <v/>
      </c>
      <c r="D95" s="201" t="str">
        <f>IF('KÜNYE - 1'!D92="","",'KÜNYE - 1'!D92)</f>
        <v/>
      </c>
      <c r="E95" s="209" t="str">
        <f>IF('KÜNYE - 1'!J92="","",'KÜNYE - 1'!J92)</f>
        <v/>
      </c>
      <c r="F95" s="210" t="str">
        <f>IF('KÜNYE - 1'!K92="","",'KÜNYE - 1'!K92)</f>
        <v/>
      </c>
      <c r="G95" s="212" t="str">
        <f>IF(FİNANS!D92="","",FİNANS!D92)</f>
        <v/>
      </c>
      <c r="H95" s="27" t="str">
        <f>IF(İHALE!F92="","",İHALE!F92)</f>
        <v/>
      </c>
      <c r="I95" s="27" t="str">
        <f>IF(FİNANS!E92="","",FİNANS!E92)</f>
        <v/>
      </c>
      <c r="J95" s="27" t="str">
        <f>IF(FİNANS!F92="","",FİNANS!F92)</f>
        <v/>
      </c>
      <c r="K95" s="190" t="str">
        <f>IF(FİNANS!G92="","",FİNANS!G92)</f>
        <v/>
      </c>
      <c r="L95" s="212" t="str">
        <f>IF(FİNANS!H92="","",FİNANS!H92)</f>
        <v/>
      </c>
      <c r="M95" s="190" t="str">
        <f>IF(FİNANS!I92="","",FİNANS!I92)</f>
        <v/>
      </c>
      <c r="N95" s="201" t="str">
        <f>IF('KÜNYE - 1'!L92="","",'KÜNYE - 1'!L92)</f>
        <v/>
      </c>
      <c r="O95" s="214" t="str">
        <f>IF(DEĞERLENDİRME!E92="","",DEĞERLENDİRME!E92)</f>
        <v/>
      </c>
    </row>
    <row r="96" spans="2:15" ht="35.1" customHeight="1" x14ac:dyDescent="0.25">
      <c r="B96" s="198" t="str">
        <f>IF('KÜNYE - 1'!C93="","",'KÜNYE - 1'!C93)</f>
        <v/>
      </c>
      <c r="C96" s="204" t="str">
        <f>IF('KÜNYE - 1'!G93="","",'KÜNYE - 1'!G93)</f>
        <v/>
      </c>
      <c r="D96" s="201" t="str">
        <f>IF('KÜNYE - 1'!D93="","",'KÜNYE - 1'!D93)</f>
        <v/>
      </c>
      <c r="E96" s="209" t="str">
        <f>IF('KÜNYE - 1'!J93="","",'KÜNYE - 1'!J93)</f>
        <v/>
      </c>
      <c r="F96" s="210" t="str">
        <f>IF('KÜNYE - 1'!K93="","",'KÜNYE - 1'!K93)</f>
        <v/>
      </c>
      <c r="G96" s="212" t="str">
        <f>IF(FİNANS!D93="","",FİNANS!D93)</f>
        <v/>
      </c>
      <c r="H96" s="27" t="str">
        <f>IF(İHALE!F93="","",İHALE!F93)</f>
        <v/>
      </c>
      <c r="I96" s="27" t="str">
        <f>IF(FİNANS!E93="","",FİNANS!E93)</f>
        <v/>
      </c>
      <c r="J96" s="27" t="str">
        <f>IF(FİNANS!F93="","",FİNANS!F93)</f>
        <v/>
      </c>
      <c r="K96" s="190" t="str">
        <f>IF(FİNANS!G93="","",FİNANS!G93)</f>
        <v/>
      </c>
      <c r="L96" s="212" t="str">
        <f>IF(FİNANS!H93="","",FİNANS!H93)</f>
        <v/>
      </c>
      <c r="M96" s="190" t="str">
        <f>IF(FİNANS!I93="","",FİNANS!I93)</f>
        <v/>
      </c>
      <c r="N96" s="201" t="str">
        <f>IF('KÜNYE - 1'!L93="","",'KÜNYE - 1'!L93)</f>
        <v/>
      </c>
      <c r="O96" s="214" t="str">
        <f>IF(DEĞERLENDİRME!E93="","",DEĞERLENDİRME!E93)</f>
        <v/>
      </c>
    </row>
    <row r="97" spans="2:15" ht="35.1" customHeight="1" x14ac:dyDescent="0.25">
      <c r="B97" s="198" t="str">
        <f>IF('KÜNYE - 1'!C94="","",'KÜNYE - 1'!C94)</f>
        <v/>
      </c>
      <c r="C97" s="204" t="str">
        <f>IF('KÜNYE - 1'!G94="","",'KÜNYE - 1'!G94)</f>
        <v/>
      </c>
      <c r="D97" s="201" t="str">
        <f>IF('KÜNYE - 1'!D94="","",'KÜNYE - 1'!D94)</f>
        <v/>
      </c>
      <c r="E97" s="209" t="str">
        <f>IF('KÜNYE - 1'!J94="","",'KÜNYE - 1'!J94)</f>
        <v/>
      </c>
      <c r="F97" s="210" t="str">
        <f>IF('KÜNYE - 1'!K94="","",'KÜNYE - 1'!K94)</f>
        <v/>
      </c>
      <c r="G97" s="212" t="str">
        <f>IF(FİNANS!D94="","",FİNANS!D94)</f>
        <v/>
      </c>
      <c r="H97" s="27" t="str">
        <f>IF(İHALE!F94="","",İHALE!F94)</f>
        <v/>
      </c>
      <c r="I97" s="27" t="str">
        <f>IF(FİNANS!E94="","",FİNANS!E94)</f>
        <v/>
      </c>
      <c r="J97" s="27" t="str">
        <f>IF(FİNANS!F94="","",FİNANS!F94)</f>
        <v/>
      </c>
      <c r="K97" s="190" t="str">
        <f>IF(FİNANS!G94="","",FİNANS!G94)</f>
        <v/>
      </c>
      <c r="L97" s="212" t="str">
        <f>IF(FİNANS!H94="","",FİNANS!H94)</f>
        <v/>
      </c>
      <c r="M97" s="190" t="str">
        <f>IF(FİNANS!I94="","",FİNANS!I94)</f>
        <v/>
      </c>
      <c r="N97" s="201" t="str">
        <f>IF('KÜNYE - 1'!L94="","",'KÜNYE - 1'!L94)</f>
        <v/>
      </c>
      <c r="O97" s="214" t="str">
        <f>IF(DEĞERLENDİRME!E94="","",DEĞERLENDİRME!E94)</f>
        <v/>
      </c>
    </row>
    <row r="98" spans="2:15" ht="35.1" customHeight="1" x14ac:dyDescent="0.25">
      <c r="B98" s="198" t="str">
        <f>IF('KÜNYE - 1'!C95="","",'KÜNYE - 1'!C95)</f>
        <v/>
      </c>
      <c r="C98" s="204" t="str">
        <f>IF('KÜNYE - 1'!G95="","",'KÜNYE - 1'!G95)</f>
        <v/>
      </c>
      <c r="D98" s="201" t="str">
        <f>IF('KÜNYE - 1'!D95="","",'KÜNYE - 1'!D95)</f>
        <v/>
      </c>
      <c r="E98" s="209" t="str">
        <f>IF('KÜNYE - 1'!J95="","",'KÜNYE - 1'!J95)</f>
        <v/>
      </c>
      <c r="F98" s="210" t="str">
        <f>IF('KÜNYE - 1'!K95="","",'KÜNYE - 1'!K95)</f>
        <v/>
      </c>
      <c r="G98" s="212" t="str">
        <f>IF(FİNANS!D95="","",FİNANS!D95)</f>
        <v/>
      </c>
      <c r="H98" s="27" t="str">
        <f>IF(İHALE!F95="","",İHALE!F95)</f>
        <v/>
      </c>
      <c r="I98" s="27" t="str">
        <f>IF(FİNANS!E95="","",FİNANS!E95)</f>
        <v/>
      </c>
      <c r="J98" s="27" t="str">
        <f>IF(FİNANS!F95="","",FİNANS!F95)</f>
        <v/>
      </c>
      <c r="K98" s="190" t="str">
        <f>IF(FİNANS!G95="","",FİNANS!G95)</f>
        <v/>
      </c>
      <c r="L98" s="212" t="str">
        <f>IF(FİNANS!H95="","",FİNANS!H95)</f>
        <v/>
      </c>
      <c r="M98" s="190" t="str">
        <f>IF(FİNANS!I95="","",FİNANS!I95)</f>
        <v/>
      </c>
      <c r="N98" s="201" t="str">
        <f>IF('KÜNYE - 1'!L95="","",'KÜNYE - 1'!L95)</f>
        <v/>
      </c>
      <c r="O98" s="214" t="str">
        <f>IF(DEĞERLENDİRME!E95="","",DEĞERLENDİRME!E95)</f>
        <v/>
      </c>
    </row>
    <row r="99" spans="2:15" ht="35.1" customHeight="1" x14ac:dyDescent="0.25">
      <c r="B99" s="198" t="str">
        <f>IF('KÜNYE - 1'!C96="","",'KÜNYE - 1'!C96)</f>
        <v/>
      </c>
      <c r="C99" s="204" t="str">
        <f>IF('KÜNYE - 1'!G96="","",'KÜNYE - 1'!G96)</f>
        <v/>
      </c>
      <c r="D99" s="201" t="str">
        <f>IF('KÜNYE - 1'!D96="","",'KÜNYE - 1'!D96)</f>
        <v/>
      </c>
      <c r="E99" s="209" t="str">
        <f>IF('KÜNYE - 1'!J96="","",'KÜNYE - 1'!J96)</f>
        <v/>
      </c>
      <c r="F99" s="210" t="str">
        <f>IF('KÜNYE - 1'!K96="","",'KÜNYE - 1'!K96)</f>
        <v/>
      </c>
      <c r="G99" s="212" t="str">
        <f>IF(FİNANS!D96="","",FİNANS!D96)</f>
        <v/>
      </c>
      <c r="H99" s="27" t="str">
        <f>IF(İHALE!F96="","",İHALE!F96)</f>
        <v/>
      </c>
      <c r="I99" s="27" t="str">
        <f>IF(FİNANS!E96="","",FİNANS!E96)</f>
        <v/>
      </c>
      <c r="J99" s="27" t="str">
        <f>IF(FİNANS!F96="","",FİNANS!F96)</f>
        <v/>
      </c>
      <c r="K99" s="190" t="str">
        <f>IF(FİNANS!G96="","",FİNANS!G96)</f>
        <v/>
      </c>
      <c r="L99" s="212" t="str">
        <f>IF(FİNANS!H96="","",FİNANS!H96)</f>
        <v/>
      </c>
      <c r="M99" s="190" t="str">
        <f>IF(FİNANS!I96="","",FİNANS!I96)</f>
        <v/>
      </c>
      <c r="N99" s="201" t="str">
        <f>IF('KÜNYE - 1'!L96="","",'KÜNYE - 1'!L96)</f>
        <v/>
      </c>
      <c r="O99" s="214" t="str">
        <f>IF(DEĞERLENDİRME!E96="","",DEĞERLENDİRME!E96)</f>
        <v/>
      </c>
    </row>
    <row r="100" spans="2:15" ht="35.1" customHeight="1" x14ac:dyDescent="0.25">
      <c r="B100" s="198" t="str">
        <f>IF('KÜNYE - 1'!C97="","",'KÜNYE - 1'!C97)</f>
        <v/>
      </c>
      <c r="C100" s="204" t="str">
        <f>IF('KÜNYE - 1'!G97="","",'KÜNYE - 1'!G97)</f>
        <v/>
      </c>
      <c r="D100" s="201" t="str">
        <f>IF('KÜNYE - 1'!D97="","",'KÜNYE - 1'!D97)</f>
        <v/>
      </c>
      <c r="E100" s="209" t="str">
        <f>IF('KÜNYE - 1'!J97="","",'KÜNYE - 1'!J97)</f>
        <v/>
      </c>
      <c r="F100" s="210" t="str">
        <f>IF('KÜNYE - 1'!K97="","",'KÜNYE - 1'!K97)</f>
        <v/>
      </c>
      <c r="G100" s="212" t="str">
        <f>IF(FİNANS!D97="","",FİNANS!D97)</f>
        <v/>
      </c>
      <c r="H100" s="27" t="str">
        <f>IF(İHALE!F97="","",İHALE!F97)</f>
        <v/>
      </c>
      <c r="I100" s="27" t="str">
        <f>IF(FİNANS!E97="","",FİNANS!E97)</f>
        <v/>
      </c>
      <c r="J100" s="27" t="str">
        <f>IF(FİNANS!F97="","",FİNANS!F97)</f>
        <v/>
      </c>
      <c r="K100" s="190" t="str">
        <f>IF(FİNANS!G97="","",FİNANS!G97)</f>
        <v/>
      </c>
      <c r="L100" s="212" t="str">
        <f>IF(FİNANS!H97="","",FİNANS!H97)</f>
        <v/>
      </c>
      <c r="M100" s="190" t="str">
        <f>IF(FİNANS!I97="","",FİNANS!I97)</f>
        <v/>
      </c>
      <c r="N100" s="201" t="str">
        <f>IF('KÜNYE - 1'!L97="","",'KÜNYE - 1'!L97)</f>
        <v/>
      </c>
      <c r="O100" s="214" t="str">
        <f>IF(DEĞERLENDİRME!E97="","",DEĞERLENDİRME!E97)</f>
        <v/>
      </c>
    </row>
    <row r="101" spans="2:15" ht="35.1" customHeight="1" x14ac:dyDescent="0.25">
      <c r="B101" s="198" t="str">
        <f>IF('KÜNYE - 1'!C98="","",'KÜNYE - 1'!C98)</f>
        <v/>
      </c>
      <c r="C101" s="204" t="str">
        <f>IF('KÜNYE - 1'!G98="","",'KÜNYE - 1'!G98)</f>
        <v/>
      </c>
      <c r="D101" s="201" t="str">
        <f>IF('KÜNYE - 1'!D98="","",'KÜNYE - 1'!D98)</f>
        <v/>
      </c>
      <c r="E101" s="209" t="str">
        <f>IF('KÜNYE - 1'!J98="","",'KÜNYE - 1'!J98)</f>
        <v/>
      </c>
      <c r="F101" s="210" t="str">
        <f>IF('KÜNYE - 1'!K98="","",'KÜNYE - 1'!K98)</f>
        <v/>
      </c>
      <c r="G101" s="212" t="str">
        <f>IF(FİNANS!D98="","",FİNANS!D98)</f>
        <v/>
      </c>
      <c r="H101" s="27" t="str">
        <f>IF(İHALE!F98="","",İHALE!F98)</f>
        <v/>
      </c>
      <c r="I101" s="27" t="str">
        <f>IF(FİNANS!E98="","",FİNANS!E98)</f>
        <v/>
      </c>
      <c r="J101" s="27" t="str">
        <f>IF(FİNANS!F98="","",FİNANS!F98)</f>
        <v/>
      </c>
      <c r="K101" s="190" t="str">
        <f>IF(FİNANS!G98="","",FİNANS!G98)</f>
        <v/>
      </c>
      <c r="L101" s="212" t="str">
        <f>IF(FİNANS!H98="","",FİNANS!H98)</f>
        <v/>
      </c>
      <c r="M101" s="190" t="str">
        <f>IF(FİNANS!I98="","",FİNANS!I98)</f>
        <v/>
      </c>
      <c r="N101" s="201" t="str">
        <f>IF('KÜNYE - 1'!L98="","",'KÜNYE - 1'!L98)</f>
        <v/>
      </c>
      <c r="O101" s="214" t="str">
        <f>IF(DEĞERLENDİRME!E98="","",DEĞERLENDİRME!E98)</f>
        <v/>
      </c>
    </row>
    <row r="102" spans="2:15" ht="35.1" customHeight="1" thickBot="1" x14ac:dyDescent="0.3">
      <c r="B102" s="218" t="str">
        <f>IF('KÜNYE - 1'!C99="","",'KÜNYE - 1'!C99)</f>
        <v/>
      </c>
      <c r="C102" s="215" t="str">
        <f>IF('KÜNYE - 1'!G99="","",'KÜNYE - 1'!G99)</f>
        <v/>
      </c>
      <c r="D102" s="219" t="str">
        <f>IF('KÜNYE - 1'!D99="","",'KÜNYE - 1'!D99)</f>
        <v/>
      </c>
      <c r="E102" s="216" t="str">
        <f>IF('KÜNYE - 1'!J99="","",'KÜNYE - 1'!J99)</f>
        <v/>
      </c>
      <c r="F102" s="217" t="str">
        <f>IF('KÜNYE - 1'!K99="","",'KÜNYE - 1'!K99)</f>
        <v/>
      </c>
      <c r="G102" s="220" t="str">
        <f>IF(FİNANS!D99="","",FİNANS!D99)</f>
        <v/>
      </c>
      <c r="H102" s="221" t="str">
        <f>IF(İHALE!F99="","",İHALE!F99)</f>
        <v/>
      </c>
      <c r="I102" s="221" t="str">
        <f>IF(FİNANS!E99="","",FİNANS!E99)</f>
        <v/>
      </c>
      <c r="J102" s="221" t="str">
        <f>IF(FİNANS!F99="","",FİNANS!F99)</f>
        <v/>
      </c>
      <c r="K102" s="222" t="str">
        <f>IF(FİNANS!G99="","",FİNANS!G99)</f>
        <v/>
      </c>
      <c r="L102" s="220" t="str">
        <f>IF(FİNANS!H99="","",FİNANS!H99)</f>
        <v/>
      </c>
      <c r="M102" s="222" t="str">
        <f>IF(FİNANS!I99="","",FİNANS!I99)</f>
        <v/>
      </c>
      <c r="N102" s="219" t="str">
        <f>IF('KÜNYE - 1'!L99="","",'KÜNYE - 1'!L99)</f>
        <v/>
      </c>
      <c r="O102" s="223" t="str">
        <f>IF(DEĞERLENDİRME!E99="","",DEĞERLENDİRME!E99)</f>
        <v/>
      </c>
    </row>
    <row r="103" spans="2:15" s="81" customFormat="1" ht="35.1" customHeight="1" thickTop="1" thickBot="1" x14ac:dyDescent="0.3">
      <c r="B103" s="400" t="s">
        <v>90</v>
      </c>
      <c r="C103" s="401"/>
      <c r="D103" s="401"/>
      <c r="E103" s="401"/>
      <c r="F103" s="402"/>
      <c r="G103" s="224" t="str">
        <f>IF(SUM(G6:G102)=0,"",SUM(G6:G102))</f>
        <v/>
      </c>
      <c r="H103" s="225" t="str">
        <f>IF(SUM(H6:H102)=0,"",SUM(H6:H102))</f>
        <v/>
      </c>
      <c r="I103" s="225" t="str">
        <f>IF(SUM(I6:I102)=0,"",SUM(I6:I102))</f>
        <v/>
      </c>
      <c r="J103" s="225" t="str">
        <f>IF(SUM(J6:J102)=0,"",SUM(J6:J102))</f>
        <v/>
      </c>
      <c r="K103" s="226" t="str">
        <f>IF(SUM(K6:K102)=0,"",SUM(K6:K102))</f>
        <v/>
      </c>
      <c r="L103" s="227" t="str">
        <f>IF(K103="","",(K103*100)/J103)</f>
        <v/>
      </c>
      <c r="M103" s="226" t="str">
        <f>IF(SUM(M6:M102)=0,"",AVERAGE(M6:M102))</f>
        <v/>
      </c>
      <c r="N103" s="228"/>
      <c r="O103" s="229"/>
    </row>
    <row r="104" spans="2:15" s="81" customFormat="1" ht="15.75" thickTop="1" x14ac:dyDescent="0.25">
      <c r="B104" s="18"/>
      <c r="C104" s="18"/>
      <c r="D104" s="19"/>
      <c r="E104" s="28"/>
      <c r="F104" s="28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2:15" ht="20.100000000000001" customHeight="1" x14ac:dyDescent="0.25">
      <c r="B105" s="397" t="s">
        <v>199</v>
      </c>
      <c r="C105" s="397"/>
      <c r="D105" s="397"/>
      <c r="E105" s="397"/>
      <c r="F105" s="397"/>
      <c r="G105" s="397"/>
      <c r="H105" s="397"/>
      <c r="I105" s="397"/>
      <c r="J105" s="397"/>
      <c r="K105" s="397"/>
      <c r="L105" s="397"/>
      <c r="M105" s="397"/>
      <c r="N105" s="397"/>
      <c r="O105" s="397"/>
    </row>
    <row r="106" spans="2:15" ht="20.100000000000001" customHeight="1" x14ac:dyDescent="0.25">
      <c r="B106" s="397" t="s">
        <v>91</v>
      </c>
      <c r="C106" s="397"/>
      <c r="D106" s="397"/>
      <c r="E106" s="397"/>
      <c r="F106" s="397"/>
      <c r="G106" s="397"/>
      <c r="H106" s="397"/>
      <c r="I106" s="397"/>
      <c r="J106" s="397"/>
      <c r="K106" s="397"/>
      <c r="L106" s="397"/>
      <c r="M106" s="397"/>
      <c r="N106" s="397"/>
      <c r="O106" s="397"/>
    </row>
    <row r="107" spans="2:15" ht="20.100000000000001" customHeight="1" x14ac:dyDescent="0.25">
      <c r="B107" s="397" t="s">
        <v>200</v>
      </c>
      <c r="C107" s="397"/>
      <c r="D107" s="397"/>
      <c r="E107" s="397"/>
      <c r="F107" s="397"/>
      <c r="G107" s="397"/>
      <c r="H107" s="397"/>
      <c r="I107" s="397"/>
      <c r="J107" s="397"/>
      <c r="K107" s="397"/>
      <c r="L107" s="397"/>
      <c r="M107" s="397"/>
      <c r="N107" s="397"/>
      <c r="O107" s="397"/>
    </row>
    <row r="108" spans="2:15" ht="20.100000000000001" customHeight="1" x14ac:dyDescent="0.25">
      <c r="B108" s="397" t="s">
        <v>201</v>
      </c>
      <c r="C108" s="397"/>
      <c r="D108" s="397"/>
      <c r="E108" s="397"/>
      <c r="F108" s="397"/>
      <c r="G108" s="397"/>
      <c r="H108" s="397"/>
      <c r="I108" s="397"/>
      <c r="J108" s="397"/>
      <c r="K108" s="397"/>
      <c r="L108" s="397"/>
      <c r="M108" s="397"/>
      <c r="N108" s="397"/>
      <c r="O108" s="397"/>
    </row>
    <row r="109" spans="2:15" ht="20.100000000000001" customHeight="1" x14ac:dyDescent="0.25">
      <c r="B109" s="397" t="s">
        <v>202</v>
      </c>
      <c r="C109" s="397"/>
      <c r="D109" s="397"/>
      <c r="E109" s="397"/>
      <c r="F109" s="397"/>
      <c r="G109" s="397"/>
      <c r="H109" s="397"/>
      <c r="I109" s="397"/>
      <c r="J109" s="397"/>
      <c r="K109" s="397"/>
      <c r="L109" s="397"/>
      <c r="M109" s="397"/>
      <c r="N109" s="397"/>
      <c r="O109" s="397"/>
    </row>
  </sheetData>
  <sheetProtection algorithmName="SHA-512" hashValue="n+OSVVjBESOxP+TcC/ORaWdPdqfcO2qrZ4HrY7JlV5uIS9t5Bbfib8wi1ZT8CxsT4URczOccaVi76EseN4XBQQ==" saltValue="GdpggMIQV3EvZyqH5+yMjg==" spinCount="100000" sheet="1" formatCells="0" formatColumns="0" formatRows="0" selectLockedCells="1"/>
  <customSheetViews>
    <customSheetView guid="{1594E04C-04BF-4DD4-AFBB-2BFE2532C2F2}" scale="70" showPageBreaks="1" printArea="1" view="pageBreakPreview">
      <selection activeCell="Y11" sqref="Y11"/>
      <pageMargins left="0.27559055118110237" right="0.27559055118110237" top="0.74803149606299213" bottom="0.74803149606299213" header="0.31496062992125984" footer="0.31496062992125984"/>
      <pageSetup paperSize="9" scale="59" orientation="landscape" r:id="rId1"/>
    </customSheetView>
  </customSheetViews>
  <mergeCells count="9">
    <mergeCell ref="B106:O106"/>
    <mergeCell ref="B107:O107"/>
    <mergeCell ref="B108:O108"/>
    <mergeCell ref="B109:O109"/>
    <mergeCell ref="D1:M1"/>
    <mergeCell ref="D2:M2"/>
    <mergeCell ref="B4:C4"/>
    <mergeCell ref="B105:O105"/>
    <mergeCell ref="B103:F103"/>
  </mergeCells>
  <pageMargins left="0.27559055118110237" right="0.27559055118110237" top="0.74803149606299213" bottom="0.74803149606299213" header="0.31496062992125984" footer="0.31496062992125984"/>
  <pageSetup paperSize="9" scale="53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K39"/>
  <sheetViews>
    <sheetView showGridLines="0" view="pageBreakPreview" zoomScale="85" zoomScaleNormal="100" zoomScaleSheetLayoutView="85" workbookViewId="0">
      <selection activeCell="H31" sqref="H31:I32"/>
    </sheetView>
  </sheetViews>
  <sheetFormatPr defaultRowHeight="23.1" customHeight="1" x14ac:dyDescent="0.25"/>
  <cols>
    <col min="1" max="1" width="6.7109375" style="265" customWidth="1"/>
    <col min="2" max="2" width="8.28515625" style="265" customWidth="1"/>
    <col min="3" max="3" width="2" style="265" customWidth="1"/>
    <col min="4" max="4" width="12.140625" style="265" customWidth="1"/>
    <col min="5" max="5" width="18.28515625" style="265" customWidth="1"/>
    <col min="6" max="6" width="5.5703125" style="265" customWidth="1"/>
    <col min="7" max="7" width="1.140625" style="265" customWidth="1"/>
    <col min="8" max="8" width="11.7109375" style="16" customWidth="1"/>
    <col min="9" max="9" width="33.140625" style="16" customWidth="1"/>
    <col min="10" max="16384" width="9.140625" style="265"/>
  </cols>
  <sheetData>
    <row r="1" spans="1:11" ht="23.1" customHeight="1" x14ac:dyDescent="0.35">
      <c r="A1" s="403" t="s">
        <v>113</v>
      </c>
      <c r="B1" s="403"/>
      <c r="C1" s="403"/>
      <c r="D1" s="403"/>
      <c r="E1" s="403"/>
      <c r="F1" s="403"/>
      <c r="G1" s="403"/>
      <c r="H1" s="403"/>
      <c r="I1" s="403"/>
      <c r="J1" s="264"/>
      <c r="K1" s="264"/>
    </row>
    <row r="2" spans="1:11" ht="24.75" customHeight="1" thickBot="1" x14ac:dyDescent="0.3">
      <c r="A2" s="404" t="s">
        <v>112</v>
      </c>
      <c r="B2" s="404"/>
      <c r="C2" s="404"/>
      <c r="D2" s="404"/>
      <c r="E2" s="404"/>
      <c r="F2" s="404"/>
      <c r="G2" s="404"/>
      <c r="H2" s="404"/>
      <c r="I2" s="404"/>
      <c r="J2" s="266"/>
      <c r="K2" s="266"/>
    </row>
    <row r="3" spans="1:11" ht="20.100000000000001" customHeight="1" thickTop="1" x14ac:dyDescent="0.25">
      <c r="A3" s="427" t="s">
        <v>111</v>
      </c>
      <c r="B3" s="428"/>
      <c r="C3" s="428"/>
      <c r="D3" s="428"/>
      <c r="E3" s="428"/>
      <c r="F3" s="429"/>
      <c r="G3" s="267" t="s">
        <v>92</v>
      </c>
      <c r="H3" s="268">
        <f>'KÜNYE - 2'!D3</f>
        <v>2019</v>
      </c>
      <c r="I3" s="269" t="str">
        <f>'KÜNYE - 2'!E3</f>
        <v>2. DÖNEM</v>
      </c>
    </row>
    <row r="4" spans="1:11" ht="20.100000000000001" customHeight="1" thickBot="1" x14ac:dyDescent="0.3">
      <c r="A4" s="433" t="s">
        <v>110</v>
      </c>
      <c r="B4" s="434"/>
      <c r="C4" s="434"/>
      <c r="D4" s="434"/>
      <c r="E4" s="434"/>
      <c r="F4" s="435"/>
      <c r="G4" s="270" t="s">
        <v>92</v>
      </c>
      <c r="H4" s="419" t="s">
        <v>138</v>
      </c>
      <c r="I4" s="420"/>
    </row>
    <row r="5" spans="1:11" ht="20.100000000000001" customHeight="1" thickTop="1" thickBot="1" x14ac:dyDescent="0.3">
      <c r="A5" s="436" t="s">
        <v>109</v>
      </c>
      <c r="B5" s="437"/>
      <c r="C5" s="437"/>
      <c r="D5" s="437"/>
      <c r="E5" s="437"/>
      <c r="F5" s="438"/>
      <c r="G5" s="271" t="s">
        <v>92</v>
      </c>
      <c r="H5" s="411">
        <f>COUNTIF('KÜNYE - 1'!D3:D82,"&lt;&gt;")</f>
        <v>1</v>
      </c>
      <c r="I5" s="412"/>
    </row>
    <row r="6" spans="1:11" ht="20.100000000000001" customHeight="1" thickTop="1" x14ac:dyDescent="0.25">
      <c r="A6" s="427" t="s">
        <v>108</v>
      </c>
      <c r="B6" s="428"/>
      <c r="C6" s="428"/>
      <c r="D6" s="428"/>
      <c r="E6" s="428"/>
      <c r="F6" s="429"/>
      <c r="G6" s="267"/>
      <c r="H6" s="413"/>
      <c r="I6" s="414"/>
    </row>
    <row r="7" spans="1:11" ht="20.100000000000001" customHeight="1" x14ac:dyDescent="0.25">
      <c r="A7" s="272"/>
      <c r="B7" s="409" t="s">
        <v>107</v>
      </c>
      <c r="C7" s="410"/>
      <c r="D7" s="410"/>
      <c r="E7" s="410"/>
      <c r="F7" s="410"/>
      <c r="G7" s="273" t="s">
        <v>92</v>
      </c>
      <c r="H7" s="407">
        <f>IF(COUNTIF('KÜNYE - 1'!$G$3:$G$102,"EĞİTİM")=0,"",COUNTIF('KÜNYE - 1'!$G$3:$G$102,"EĞİTİM"))</f>
        <v>1</v>
      </c>
      <c r="I7" s="408"/>
    </row>
    <row r="8" spans="1:11" ht="20.100000000000001" customHeight="1" x14ac:dyDescent="0.25">
      <c r="A8" s="274"/>
      <c r="B8" s="409" t="s">
        <v>204</v>
      </c>
      <c r="C8" s="410"/>
      <c r="D8" s="410"/>
      <c r="E8" s="410"/>
      <c r="F8" s="410"/>
      <c r="G8" s="273" t="s">
        <v>92</v>
      </c>
      <c r="H8" s="407" t="str">
        <f>IF(COUNTIF('KÜNYE - 1'!$G$3:$G$102,"ENERJİ")=0,"",COUNTIF('KÜNYE - 1'!$G$3:$G$102,"ENERJİ"))</f>
        <v/>
      </c>
      <c r="I8" s="408"/>
    </row>
    <row r="9" spans="1:11" ht="20.100000000000001" customHeight="1" x14ac:dyDescent="0.25">
      <c r="A9" s="274"/>
      <c r="B9" s="409" t="s">
        <v>106</v>
      </c>
      <c r="C9" s="410"/>
      <c r="D9" s="410"/>
      <c r="E9" s="410"/>
      <c r="F9" s="410"/>
      <c r="G9" s="273" t="s">
        <v>92</v>
      </c>
      <c r="H9" s="407" t="str">
        <f>IF(COUNTIF('KÜNYE - 1'!$G$3:$G$102,"SAĞLIK")=0,"",COUNTIF('KÜNYE - 1'!$G$3:$G$102,"SAĞLIK"))</f>
        <v/>
      </c>
      <c r="I9" s="408"/>
    </row>
    <row r="10" spans="1:11" ht="20.100000000000001" customHeight="1" x14ac:dyDescent="0.25">
      <c r="A10" s="274"/>
      <c r="B10" s="409" t="s">
        <v>205</v>
      </c>
      <c r="C10" s="410"/>
      <c r="D10" s="410"/>
      <c r="E10" s="410"/>
      <c r="F10" s="410"/>
      <c r="G10" s="273" t="s">
        <v>92</v>
      </c>
      <c r="H10" s="407" t="str">
        <f>IF(COUNTIF('KÜNYE - 1'!$G$3:$G$102,"TARIM")=0,"",COUNTIF('KÜNYE - 1'!$G$3:$G$102,"TARIM"))</f>
        <v/>
      </c>
      <c r="I10" s="408"/>
    </row>
    <row r="11" spans="1:11" ht="20.100000000000001" customHeight="1" x14ac:dyDescent="0.25">
      <c r="A11" s="274"/>
      <c r="B11" s="409" t="s">
        <v>206</v>
      </c>
      <c r="C11" s="410"/>
      <c r="D11" s="410"/>
      <c r="E11" s="410"/>
      <c r="F11" s="410"/>
      <c r="G11" s="273" t="s">
        <v>92</v>
      </c>
      <c r="H11" s="407" t="str">
        <f>IF(COUNTIF('KÜNYE - 1'!$G$3:$G$102,"TURİZM")=0,"",COUNTIF('KÜNYE - 1'!$G$3:$G$102,"TURİZM"))</f>
        <v/>
      </c>
      <c r="I11" s="408"/>
    </row>
    <row r="12" spans="1:11" ht="20.100000000000001" customHeight="1" x14ac:dyDescent="0.25">
      <c r="A12" s="274"/>
      <c r="B12" s="409" t="s">
        <v>207</v>
      </c>
      <c r="C12" s="410"/>
      <c r="D12" s="410"/>
      <c r="E12" s="410"/>
      <c r="F12" s="410"/>
      <c r="G12" s="273" t="s">
        <v>92</v>
      </c>
      <c r="H12" s="407" t="str">
        <f>IF(COUNTIF('KÜNYE - 1'!$G$3:$G$102,"ULAŞTIRMA")=0,"",COUNTIF('KÜNYE - 1'!$G$3:$G$102,"ULAŞTIRMA"))</f>
        <v/>
      </c>
      <c r="I12" s="408"/>
    </row>
    <row r="13" spans="1:11" ht="20.100000000000001" customHeight="1" x14ac:dyDescent="0.25">
      <c r="A13" s="274"/>
      <c r="B13" s="409" t="s">
        <v>208</v>
      </c>
      <c r="C13" s="410"/>
      <c r="D13" s="410"/>
      <c r="E13" s="410"/>
      <c r="F13" s="410"/>
      <c r="G13" s="273" t="s">
        <v>92</v>
      </c>
      <c r="H13" s="407" t="str">
        <f>IF(COUNTIF('KÜNYE - 1'!$G$3:$G$102,"MADENCİLİK")=0,"",COUNTIF('KÜNYE - 1'!$G$3:$G$102,"MADENCİLİK"))</f>
        <v/>
      </c>
      <c r="I13" s="408"/>
    </row>
    <row r="14" spans="1:11" ht="20.100000000000001" customHeight="1" thickBot="1" x14ac:dyDescent="0.3">
      <c r="A14" s="275"/>
      <c r="B14" s="439" t="s">
        <v>209</v>
      </c>
      <c r="C14" s="440"/>
      <c r="D14" s="440"/>
      <c r="E14" s="440"/>
      <c r="F14" s="440"/>
      <c r="G14" s="276" t="s">
        <v>92</v>
      </c>
      <c r="H14" s="417" t="str">
        <f>IF(COUNTIF('KÜNYE - 1'!$G$3:$G$102,"DKH")=0,"",COUNTIF('KÜNYE - 1'!$G$3:$G$102,"DKH"))</f>
        <v/>
      </c>
      <c r="I14" s="418"/>
    </row>
    <row r="15" spans="1:11" ht="20.100000000000001" customHeight="1" thickTop="1" x14ac:dyDescent="0.25">
      <c r="A15" s="427" t="s">
        <v>105</v>
      </c>
      <c r="B15" s="428"/>
      <c r="C15" s="428"/>
      <c r="D15" s="428"/>
      <c r="E15" s="428"/>
      <c r="F15" s="429"/>
      <c r="G15" s="267" t="s">
        <v>92</v>
      </c>
      <c r="H15" s="425" t="str">
        <f>IF('İZLEME RAPORU (Otomatik)'!$G$103="","",'İZLEME RAPORU (Otomatik)'!$G$103)</f>
        <v/>
      </c>
      <c r="I15" s="426"/>
    </row>
    <row r="16" spans="1:11" ht="20.100000000000001" customHeight="1" x14ac:dyDescent="0.25">
      <c r="A16" s="430" t="s">
        <v>104</v>
      </c>
      <c r="B16" s="431"/>
      <c r="C16" s="431"/>
      <c r="D16" s="431"/>
      <c r="E16" s="431"/>
      <c r="F16" s="432"/>
      <c r="G16" s="273" t="s">
        <v>92</v>
      </c>
      <c r="H16" s="421" t="str">
        <f>IF('İZLEME RAPORU (Otomatik)'!$I$103="","",'İZLEME RAPORU (Otomatik)'!$I$103)</f>
        <v/>
      </c>
      <c r="I16" s="422"/>
    </row>
    <row r="17" spans="1:9" ht="20.100000000000001" customHeight="1" x14ac:dyDescent="0.25">
      <c r="A17" s="430" t="s">
        <v>103</v>
      </c>
      <c r="B17" s="431"/>
      <c r="C17" s="431"/>
      <c r="D17" s="431"/>
      <c r="E17" s="431"/>
      <c r="F17" s="432"/>
      <c r="G17" s="273" t="s">
        <v>92</v>
      </c>
      <c r="H17" s="421" t="str">
        <f>IF('İZLEME RAPORU (Otomatik)'!$J$103="","",'İZLEME RAPORU (Otomatik)'!$J$103)</f>
        <v/>
      </c>
      <c r="I17" s="422"/>
    </row>
    <row r="18" spans="1:9" ht="20.100000000000001" customHeight="1" thickBot="1" x14ac:dyDescent="0.3">
      <c r="A18" s="441" t="s">
        <v>102</v>
      </c>
      <c r="B18" s="442"/>
      <c r="C18" s="442"/>
      <c r="D18" s="442"/>
      <c r="E18" s="442"/>
      <c r="F18" s="443"/>
      <c r="G18" s="276" t="s">
        <v>92</v>
      </c>
      <c r="H18" s="423" t="str">
        <f>IF('İZLEME RAPORU (Otomatik)'!$K$103="","",'İZLEME RAPORU (Otomatik)'!$K$103)</f>
        <v/>
      </c>
      <c r="I18" s="424"/>
    </row>
    <row r="19" spans="1:9" ht="20.100000000000001" customHeight="1" thickTop="1" x14ac:dyDescent="0.25">
      <c r="A19" s="427" t="s">
        <v>101</v>
      </c>
      <c r="B19" s="428"/>
      <c r="C19" s="428"/>
      <c r="D19" s="428"/>
      <c r="E19" s="428"/>
      <c r="F19" s="429"/>
      <c r="G19" s="267" t="s">
        <v>92</v>
      </c>
      <c r="H19" s="425" t="str">
        <f>IF('İZLEME RAPORU (Otomatik)'!$L$103="","",'İZLEME RAPORU (Otomatik)'!$L$103)</f>
        <v/>
      </c>
      <c r="I19" s="426"/>
    </row>
    <row r="20" spans="1:9" ht="20.100000000000001" customHeight="1" thickBot="1" x14ac:dyDescent="0.3">
      <c r="A20" s="441" t="s">
        <v>100</v>
      </c>
      <c r="B20" s="442"/>
      <c r="C20" s="442"/>
      <c r="D20" s="442"/>
      <c r="E20" s="442"/>
      <c r="F20" s="443"/>
      <c r="G20" s="276" t="s">
        <v>92</v>
      </c>
      <c r="H20" s="423" t="str">
        <f>IF('İZLEME RAPORU (Otomatik)'!$M$103="","",'İZLEME RAPORU (Otomatik)'!$M$103)</f>
        <v/>
      </c>
      <c r="I20" s="424"/>
    </row>
    <row r="21" spans="1:9" ht="20.100000000000001" customHeight="1" thickTop="1" x14ac:dyDescent="0.25">
      <c r="A21" s="427" t="s">
        <v>99</v>
      </c>
      <c r="B21" s="428"/>
      <c r="C21" s="428"/>
      <c r="D21" s="428"/>
      <c r="E21" s="428"/>
      <c r="F21" s="429"/>
      <c r="G21" s="267" t="s">
        <v>92</v>
      </c>
      <c r="H21" s="413" t="str">
        <f>IF(COUNTIF('KÜNYE - 1'!$L$3:$L$102,"BİTTİ")=0,"",COUNTIF('KÜNYE - 1'!$L$3:$L$102,"BİTTİ"))</f>
        <v/>
      </c>
      <c r="I21" s="414"/>
    </row>
    <row r="22" spans="1:9" ht="20.100000000000001" customHeight="1" x14ac:dyDescent="0.25">
      <c r="A22" s="430" t="s">
        <v>98</v>
      </c>
      <c r="B22" s="431"/>
      <c r="C22" s="431"/>
      <c r="D22" s="431"/>
      <c r="E22" s="431"/>
      <c r="F22" s="432"/>
      <c r="G22" s="273" t="s">
        <v>92</v>
      </c>
      <c r="H22" s="407" t="str">
        <f>IF(COUNTIF('KÜNYE - 1'!$L$3:$L$102,"DEVAM EDİYOR")=0,"",COUNTIF('KÜNYE - 1'!$L$3:$L$102,"DEVAM EDİYOR"))</f>
        <v/>
      </c>
      <c r="I22" s="408"/>
    </row>
    <row r="23" spans="1:9" ht="20.100000000000001" customHeight="1" x14ac:dyDescent="0.25">
      <c r="A23" s="430" t="s">
        <v>97</v>
      </c>
      <c r="B23" s="431"/>
      <c r="C23" s="431"/>
      <c r="D23" s="431"/>
      <c r="E23" s="431"/>
      <c r="F23" s="432"/>
      <c r="G23" s="273" t="s">
        <v>92</v>
      </c>
      <c r="H23" s="407" t="str">
        <f>IF(COUNTIF('KÜNYE - 1'!$L$3:$L$102,"İHALE AŞAMASINDA")=0,"",COUNTIF('KÜNYE - 1'!$L$3:$L$102,"İHALE AŞAMASINDA"))</f>
        <v/>
      </c>
      <c r="I23" s="408"/>
    </row>
    <row r="24" spans="1:9" ht="20.100000000000001" customHeight="1" x14ac:dyDescent="0.25">
      <c r="A24" s="405" t="s">
        <v>213</v>
      </c>
      <c r="B24" s="406"/>
      <c r="C24" s="406"/>
      <c r="D24" s="406"/>
      <c r="E24" s="406"/>
      <c r="F24" s="406"/>
      <c r="G24" s="273" t="s">
        <v>92</v>
      </c>
      <c r="H24" s="407" t="str">
        <f>IF(COUNTIF('KÜNYE - 1'!$L$3:$L$102,"İHALESİ YAPILDI")=0,"",COUNTIF('KÜNYE - 1'!$L$3:$L$102,"İHALESİ YAPILDI"))</f>
        <v/>
      </c>
      <c r="I24" s="408"/>
    </row>
    <row r="25" spans="1:9" ht="20.100000000000001" customHeight="1" x14ac:dyDescent="0.25">
      <c r="A25" s="430" t="s">
        <v>212</v>
      </c>
      <c r="B25" s="431"/>
      <c r="C25" s="431"/>
      <c r="D25" s="431"/>
      <c r="E25" s="431"/>
      <c r="F25" s="432"/>
      <c r="G25" s="273" t="s">
        <v>92</v>
      </c>
      <c r="H25" s="407" t="str">
        <f>IF(COUNTIF('KÜNYE - 1'!$L$3:$L$102,"YER TESLİMİ YAPILDI")=0,"",COUNTIF('KÜNYE - 1'!$L$3:$L$102,"YER TESLİMİ YAPILDI"))</f>
        <v/>
      </c>
      <c r="I25" s="408"/>
    </row>
    <row r="26" spans="1:9" ht="20.100000000000001" customHeight="1" x14ac:dyDescent="0.25">
      <c r="A26" s="405" t="s">
        <v>211</v>
      </c>
      <c r="B26" s="406"/>
      <c r="C26" s="406"/>
      <c r="D26" s="406"/>
      <c r="E26" s="406"/>
      <c r="F26" s="406"/>
      <c r="G26" s="273" t="s">
        <v>92</v>
      </c>
      <c r="H26" s="407" t="str">
        <f>IF(COUNTIF('KÜNYE - 1'!$L$3:$L$102,"TASFİYE EDİLDİ")=0,"",COUNTIF('KÜNYE - 1'!$L$3:$L$102,"TASFİYE EDİLDİ"))</f>
        <v/>
      </c>
      <c r="I26" s="408"/>
    </row>
    <row r="27" spans="1:9" ht="20.100000000000001" customHeight="1" thickBot="1" x14ac:dyDescent="0.3">
      <c r="A27" s="450" t="s">
        <v>210</v>
      </c>
      <c r="B27" s="451"/>
      <c r="C27" s="451"/>
      <c r="D27" s="451"/>
      <c r="E27" s="451"/>
      <c r="F27" s="451"/>
      <c r="G27" s="276" t="s">
        <v>92</v>
      </c>
      <c r="H27" s="417" t="str">
        <f>IF(COUNTIF('KÜNYE - 1'!$L$3:$L$102,"BAŞLAMADI")=0,"",COUNTIF('KÜNYE - 1'!$L$3:$L$102,"BAŞLAMADI"))</f>
        <v/>
      </c>
      <c r="I27" s="418"/>
    </row>
    <row r="28" spans="1:9" ht="20.100000000000001" customHeight="1" thickTop="1" x14ac:dyDescent="0.25">
      <c r="A28" s="447" t="s">
        <v>214</v>
      </c>
      <c r="B28" s="448"/>
      <c r="C28" s="448"/>
      <c r="D28" s="448"/>
      <c r="E28" s="448"/>
      <c r="F28" s="449"/>
      <c r="G28" s="277" t="s">
        <v>92</v>
      </c>
      <c r="H28" s="415"/>
      <c r="I28" s="416"/>
    </row>
    <row r="29" spans="1:9" ht="20.100000000000001" customHeight="1" x14ac:dyDescent="0.25">
      <c r="A29" s="430" t="s">
        <v>215</v>
      </c>
      <c r="B29" s="431"/>
      <c r="C29" s="431"/>
      <c r="D29" s="431"/>
      <c r="E29" s="431"/>
      <c r="F29" s="432"/>
      <c r="G29" s="278" t="s">
        <v>92</v>
      </c>
      <c r="H29" s="452"/>
      <c r="I29" s="453"/>
    </row>
    <row r="30" spans="1:9" ht="20.100000000000001" customHeight="1" x14ac:dyDescent="0.25">
      <c r="A30" s="279"/>
      <c r="B30" s="278"/>
      <c r="C30" s="278"/>
      <c r="D30" s="278"/>
      <c r="E30" s="278"/>
      <c r="F30" s="278"/>
      <c r="G30" s="278"/>
      <c r="H30" s="454"/>
      <c r="I30" s="455"/>
    </row>
    <row r="31" spans="1:9" ht="20.100000000000001" customHeight="1" x14ac:dyDescent="0.25">
      <c r="A31" s="430" t="s">
        <v>216</v>
      </c>
      <c r="B31" s="431"/>
      <c r="C31" s="431"/>
      <c r="D31" s="431"/>
      <c r="E31" s="431"/>
      <c r="F31" s="432"/>
      <c r="G31" s="278" t="s">
        <v>92</v>
      </c>
      <c r="H31" s="452"/>
      <c r="I31" s="453"/>
    </row>
    <row r="32" spans="1:9" ht="20.100000000000001" customHeight="1" x14ac:dyDescent="0.25">
      <c r="A32" s="279"/>
      <c r="B32" s="278"/>
      <c r="C32" s="278"/>
      <c r="D32" s="278"/>
      <c r="E32" s="278"/>
      <c r="F32" s="278"/>
      <c r="G32" s="278"/>
      <c r="H32" s="454"/>
      <c r="I32" s="455"/>
    </row>
    <row r="33" spans="1:9" ht="20.100000000000001" customHeight="1" thickBot="1" x14ac:dyDescent="0.3">
      <c r="A33" s="441" t="s">
        <v>217</v>
      </c>
      <c r="B33" s="442"/>
      <c r="C33" s="442"/>
      <c r="D33" s="442"/>
      <c r="E33" s="442"/>
      <c r="F33" s="443"/>
      <c r="G33" s="276" t="s">
        <v>92</v>
      </c>
      <c r="H33" s="460"/>
      <c r="I33" s="461"/>
    </row>
    <row r="34" spans="1:9" ht="20.100000000000001" customHeight="1" thickTop="1" x14ac:dyDescent="0.25">
      <c r="A34" s="280"/>
      <c r="B34" s="280"/>
      <c r="C34" s="280"/>
      <c r="D34" s="280"/>
      <c r="E34" s="280"/>
      <c r="F34" s="280"/>
      <c r="G34" s="280"/>
      <c r="H34" s="281"/>
      <c r="I34" s="281"/>
    </row>
    <row r="35" spans="1:9" ht="20.100000000000001" customHeight="1" x14ac:dyDescent="0.25">
      <c r="A35" s="445" t="s">
        <v>96</v>
      </c>
      <c r="B35" s="445"/>
      <c r="C35" s="282"/>
      <c r="D35" s="283"/>
      <c r="E35" s="283"/>
      <c r="F35" s="282" t="s">
        <v>95</v>
      </c>
      <c r="G35" s="282"/>
      <c r="H35" s="282"/>
      <c r="I35" s="283"/>
    </row>
    <row r="36" spans="1:9" ht="20.100000000000001" customHeight="1" x14ac:dyDescent="0.25">
      <c r="A36" s="444" t="s">
        <v>94</v>
      </c>
      <c r="B36" s="444"/>
      <c r="C36" s="446"/>
      <c r="D36" s="456"/>
      <c r="E36" s="457"/>
      <c r="F36" s="458" t="s">
        <v>94</v>
      </c>
      <c r="G36" s="431"/>
      <c r="H36" s="431"/>
      <c r="I36" s="50"/>
    </row>
    <row r="37" spans="1:9" ht="20.100000000000001" customHeight="1" x14ac:dyDescent="0.25">
      <c r="A37" s="444" t="s">
        <v>203</v>
      </c>
      <c r="B37" s="444"/>
      <c r="C37" s="284"/>
      <c r="D37" s="456"/>
      <c r="E37" s="457"/>
      <c r="F37" s="458" t="s">
        <v>203</v>
      </c>
      <c r="G37" s="431"/>
      <c r="H37" s="431"/>
      <c r="I37" s="50"/>
    </row>
    <row r="38" spans="1:9" ht="20.100000000000001" customHeight="1" x14ac:dyDescent="0.25">
      <c r="A38" s="444" t="s">
        <v>93</v>
      </c>
      <c r="B38" s="444"/>
      <c r="C38" s="284"/>
      <c r="D38" s="456"/>
      <c r="E38" s="457"/>
      <c r="F38" s="459" t="s">
        <v>93</v>
      </c>
      <c r="G38" s="434"/>
      <c r="H38" s="434"/>
      <c r="I38" s="50"/>
    </row>
    <row r="39" spans="1:9" ht="20.100000000000001" customHeight="1" x14ac:dyDescent="0.25"/>
  </sheetData>
  <sheetProtection algorithmName="SHA-512" hashValue="b6IkuMmeVamL8sSF2NYrFupk1wPA2B+Iy9sF7nyjYrlNXkBvajkMBqkgQxS20AXca+z/VSL+enqbe4yEGT+5tg==" saltValue="FIekBij6k6HqcpXsKv3L8g==" spinCount="100000" sheet="1" formatCells="0" formatColumns="0" formatRows="0" selectLockedCells="1"/>
  <customSheetViews>
    <customSheetView guid="{1594E04C-04BF-4DD4-AFBB-2BFE2532C2F2}" scale="85" showPageBreaks="1" showGridLines="0" printArea="1" view="pageBreakPreview">
      <selection activeCell="I15" sqref="I15"/>
      <pageMargins left="0.5" right="0.46" top="0.75" bottom="0.75" header="0.3" footer="0.3"/>
      <pageSetup paperSize="9" orientation="portrait" r:id="rId1"/>
    </customSheetView>
  </customSheetViews>
  <mergeCells count="69">
    <mergeCell ref="H29:I30"/>
    <mergeCell ref="H31:I32"/>
    <mergeCell ref="D37:E37"/>
    <mergeCell ref="D38:E38"/>
    <mergeCell ref="D36:E36"/>
    <mergeCell ref="F37:H37"/>
    <mergeCell ref="F38:H38"/>
    <mergeCell ref="H33:I33"/>
    <mergeCell ref="F36:H36"/>
    <mergeCell ref="A29:F29"/>
    <mergeCell ref="A31:F31"/>
    <mergeCell ref="A33:F33"/>
    <mergeCell ref="A37:B37"/>
    <mergeCell ref="A21:F21"/>
    <mergeCell ref="A22:F22"/>
    <mergeCell ref="A38:B38"/>
    <mergeCell ref="A35:B35"/>
    <mergeCell ref="A36:C36"/>
    <mergeCell ref="A23:F23"/>
    <mergeCell ref="A25:F25"/>
    <mergeCell ref="A28:F28"/>
    <mergeCell ref="A27:F27"/>
    <mergeCell ref="A17:F17"/>
    <mergeCell ref="B14:F14"/>
    <mergeCell ref="A18:F18"/>
    <mergeCell ref="A19:F19"/>
    <mergeCell ref="A20:F20"/>
    <mergeCell ref="A3:F3"/>
    <mergeCell ref="A4:F4"/>
    <mergeCell ref="A5:F5"/>
    <mergeCell ref="A6:F6"/>
    <mergeCell ref="B7:F7"/>
    <mergeCell ref="B13:F13"/>
    <mergeCell ref="H7:I7"/>
    <mergeCell ref="H23:I23"/>
    <mergeCell ref="H25:I25"/>
    <mergeCell ref="H17:I17"/>
    <mergeCell ref="H18:I18"/>
    <mergeCell ref="H19:I19"/>
    <mergeCell ref="H20:I20"/>
    <mergeCell ref="H21:I21"/>
    <mergeCell ref="H10:I10"/>
    <mergeCell ref="H14:I14"/>
    <mergeCell ref="H15:I15"/>
    <mergeCell ref="H16:I16"/>
    <mergeCell ref="H11:I11"/>
    <mergeCell ref="A15:F15"/>
    <mergeCell ref="A16:F16"/>
    <mergeCell ref="H28:I28"/>
    <mergeCell ref="H27:I27"/>
    <mergeCell ref="H8:I8"/>
    <mergeCell ref="H9:I9"/>
    <mergeCell ref="H4:I4"/>
    <mergeCell ref="A1:I1"/>
    <mergeCell ref="A2:I2"/>
    <mergeCell ref="A24:F24"/>
    <mergeCell ref="A26:F26"/>
    <mergeCell ref="H24:I24"/>
    <mergeCell ref="H26:I26"/>
    <mergeCell ref="H12:I12"/>
    <mergeCell ref="H13:I13"/>
    <mergeCell ref="B8:F8"/>
    <mergeCell ref="B9:F9"/>
    <mergeCell ref="B11:F11"/>
    <mergeCell ref="B12:F12"/>
    <mergeCell ref="H22:I22"/>
    <mergeCell ref="H5:I5"/>
    <mergeCell ref="H6:I6"/>
    <mergeCell ref="B10:F10"/>
  </mergeCells>
  <pageMargins left="0.5" right="0.46" top="0.75" bottom="0.75" header="0.3" footer="0.3"/>
  <pageSetup paperSize="9" scale="93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uruluş Adı" prompt="Giriniz">
          <x14:formula1>
            <xm:f>GnlVeri!$E$2:$E$41</xm:f>
          </x14:formula1>
          <xm:sqref>H4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B1:R37"/>
  <sheetViews>
    <sheetView showGridLines="0" tabSelected="1" view="pageBreakPreview" zoomScale="40" zoomScaleNormal="55" zoomScaleSheetLayoutView="40" zoomScalePageLayoutView="80" workbookViewId="0">
      <pane ySplit="5" topLeftCell="A6" activePane="bottomLeft" state="frozen"/>
      <selection pane="bottomLeft" activeCell="H18" sqref="H18"/>
    </sheetView>
  </sheetViews>
  <sheetFormatPr defaultRowHeight="18.75" x14ac:dyDescent="0.25"/>
  <cols>
    <col min="1" max="1" width="18.28515625" style="291" customWidth="1"/>
    <col min="2" max="2" width="8.85546875" style="291" customWidth="1"/>
    <col min="3" max="3" width="19.85546875" style="291" customWidth="1"/>
    <col min="4" max="4" width="53.85546875" style="291" customWidth="1"/>
    <col min="5" max="5" width="15" style="291" customWidth="1"/>
    <col min="6" max="7" width="18.5703125" style="291" customWidth="1"/>
    <col min="8" max="9" width="15.7109375" style="293" customWidth="1"/>
    <col min="10" max="10" width="18.28515625" style="293" customWidth="1"/>
    <col min="11" max="11" width="32" style="291" customWidth="1"/>
    <col min="12" max="12" width="27.5703125" style="291" customWidth="1"/>
    <col min="13" max="13" width="22.140625" style="292" bestFit="1" customWidth="1"/>
    <col min="14" max="14" width="18.85546875" style="291" customWidth="1"/>
    <col min="15" max="15" width="22.140625" style="292" customWidth="1"/>
    <col min="16" max="16" width="17.140625" style="291" customWidth="1"/>
    <col min="17" max="17" width="16.42578125" style="292" customWidth="1"/>
    <col min="18" max="18" width="16.42578125" style="291" customWidth="1"/>
    <col min="19" max="259" width="9.140625" style="291"/>
    <col min="260" max="260" width="11.7109375" style="291" customWidth="1"/>
    <col min="261" max="261" width="18.85546875" style="291" customWidth="1"/>
    <col min="262" max="262" width="79.85546875" style="291" customWidth="1"/>
    <col min="263" max="263" width="19.140625" style="291" customWidth="1"/>
    <col min="264" max="264" width="27.140625" style="291" customWidth="1"/>
    <col min="265" max="266" width="23.28515625" style="291" customWidth="1"/>
    <col min="267" max="267" width="33" style="291" customWidth="1"/>
    <col min="268" max="268" width="49.42578125" style="291" customWidth="1"/>
    <col min="269" max="270" width="23.85546875" style="291" customWidth="1"/>
    <col min="271" max="271" width="24.5703125" style="291" customWidth="1"/>
    <col min="272" max="272" width="22" style="291" customWidth="1"/>
    <col min="273" max="273" width="21.7109375" style="291" customWidth="1"/>
    <col min="274" max="515" width="9.140625" style="291"/>
    <col min="516" max="516" width="11.7109375" style="291" customWidth="1"/>
    <col min="517" max="517" width="18.85546875" style="291" customWidth="1"/>
    <col min="518" max="518" width="79.85546875" style="291" customWidth="1"/>
    <col min="519" max="519" width="19.140625" style="291" customWidth="1"/>
    <col min="520" max="520" width="27.140625" style="291" customWidth="1"/>
    <col min="521" max="522" width="23.28515625" style="291" customWidth="1"/>
    <col min="523" max="523" width="33" style="291" customWidth="1"/>
    <col min="524" max="524" width="49.42578125" style="291" customWidth="1"/>
    <col min="525" max="526" width="23.85546875" style="291" customWidth="1"/>
    <col min="527" max="527" width="24.5703125" style="291" customWidth="1"/>
    <col min="528" max="528" width="22" style="291" customWidth="1"/>
    <col min="529" max="529" width="21.7109375" style="291" customWidth="1"/>
    <col min="530" max="771" width="9.140625" style="291"/>
    <col min="772" max="772" width="11.7109375" style="291" customWidth="1"/>
    <col min="773" max="773" width="18.85546875" style="291" customWidth="1"/>
    <col min="774" max="774" width="79.85546875" style="291" customWidth="1"/>
    <col min="775" max="775" width="19.140625" style="291" customWidth="1"/>
    <col min="776" max="776" width="27.140625" style="291" customWidth="1"/>
    <col min="777" max="778" width="23.28515625" style="291" customWidth="1"/>
    <col min="779" max="779" width="33" style="291" customWidth="1"/>
    <col min="780" max="780" width="49.42578125" style="291" customWidth="1"/>
    <col min="781" max="782" width="23.85546875" style="291" customWidth="1"/>
    <col min="783" max="783" width="24.5703125" style="291" customWidth="1"/>
    <col min="784" max="784" width="22" style="291" customWidth="1"/>
    <col min="785" max="785" width="21.7109375" style="291" customWidth="1"/>
    <col min="786" max="1027" width="9.140625" style="291"/>
    <col min="1028" max="1028" width="11.7109375" style="291" customWidth="1"/>
    <col min="1029" max="1029" width="18.85546875" style="291" customWidth="1"/>
    <col min="1030" max="1030" width="79.85546875" style="291" customWidth="1"/>
    <col min="1031" max="1031" width="19.140625" style="291" customWidth="1"/>
    <col min="1032" max="1032" width="27.140625" style="291" customWidth="1"/>
    <col min="1033" max="1034" width="23.28515625" style="291" customWidth="1"/>
    <col min="1035" max="1035" width="33" style="291" customWidth="1"/>
    <col min="1036" max="1036" width="49.42578125" style="291" customWidth="1"/>
    <col min="1037" max="1038" width="23.85546875" style="291" customWidth="1"/>
    <col min="1039" max="1039" width="24.5703125" style="291" customWidth="1"/>
    <col min="1040" max="1040" width="22" style="291" customWidth="1"/>
    <col min="1041" max="1041" width="21.7109375" style="291" customWidth="1"/>
    <col min="1042" max="1283" width="9.140625" style="291"/>
    <col min="1284" max="1284" width="11.7109375" style="291" customWidth="1"/>
    <col min="1285" max="1285" width="18.85546875" style="291" customWidth="1"/>
    <col min="1286" max="1286" width="79.85546875" style="291" customWidth="1"/>
    <col min="1287" max="1287" width="19.140625" style="291" customWidth="1"/>
    <col min="1288" max="1288" width="27.140625" style="291" customWidth="1"/>
    <col min="1289" max="1290" width="23.28515625" style="291" customWidth="1"/>
    <col min="1291" max="1291" width="33" style="291" customWidth="1"/>
    <col min="1292" max="1292" width="49.42578125" style="291" customWidth="1"/>
    <col min="1293" max="1294" width="23.85546875" style="291" customWidth="1"/>
    <col min="1295" max="1295" width="24.5703125" style="291" customWidth="1"/>
    <col min="1296" max="1296" width="22" style="291" customWidth="1"/>
    <col min="1297" max="1297" width="21.7109375" style="291" customWidth="1"/>
    <col min="1298" max="1539" width="9.140625" style="291"/>
    <col min="1540" max="1540" width="11.7109375" style="291" customWidth="1"/>
    <col min="1541" max="1541" width="18.85546875" style="291" customWidth="1"/>
    <col min="1542" max="1542" width="79.85546875" style="291" customWidth="1"/>
    <col min="1543" max="1543" width="19.140625" style="291" customWidth="1"/>
    <col min="1544" max="1544" width="27.140625" style="291" customWidth="1"/>
    <col min="1545" max="1546" width="23.28515625" style="291" customWidth="1"/>
    <col min="1547" max="1547" width="33" style="291" customWidth="1"/>
    <col min="1548" max="1548" width="49.42578125" style="291" customWidth="1"/>
    <col min="1549" max="1550" width="23.85546875" style="291" customWidth="1"/>
    <col min="1551" max="1551" width="24.5703125" style="291" customWidth="1"/>
    <col min="1552" max="1552" width="22" style="291" customWidth="1"/>
    <col min="1553" max="1553" width="21.7109375" style="291" customWidth="1"/>
    <col min="1554" max="1795" width="9.140625" style="291"/>
    <col min="1796" max="1796" width="11.7109375" style="291" customWidth="1"/>
    <col min="1797" max="1797" width="18.85546875" style="291" customWidth="1"/>
    <col min="1798" max="1798" width="79.85546875" style="291" customWidth="1"/>
    <col min="1799" max="1799" width="19.140625" style="291" customWidth="1"/>
    <col min="1800" max="1800" width="27.140625" style="291" customWidth="1"/>
    <col min="1801" max="1802" width="23.28515625" style="291" customWidth="1"/>
    <col min="1803" max="1803" width="33" style="291" customWidth="1"/>
    <col min="1804" max="1804" width="49.42578125" style="291" customWidth="1"/>
    <col min="1805" max="1806" width="23.85546875" style="291" customWidth="1"/>
    <col min="1807" max="1807" width="24.5703125" style="291" customWidth="1"/>
    <col min="1808" max="1808" width="22" style="291" customWidth="1"/>
    <col min="1809" max="1809" width="21.7109375" style="291" customWidth="1"/>
    <col min="1810" max="2051" width="9.140625" style="291"/>
    <col min="2052" max="2052" width="11.7109375" style="291" customWidth="1"/>
    <col min="2053" max="2053" width="18.85546875" style="291" customWidth="1"/>
    <col min="2054" max="2054" width="79.85546875" style="291" customWidth="1"/>
    <col min="2055" max="2055" width="19.140625" style="291" customWidth="1"/>
    <col min="2056" max="2056" width="27.140625" style="291" customWidth="1"/>
    <col min="2057" max="2058" width="23.28515625" style="291" customWidth="1"/>
    <col min="2059" max="2059" width="33" style="291" customWidth="1"/>
    <col min="2060" max="2060" width="49.42578125" style="291" customWidth="1"/>
    <col min="2061" max="2062" width="23.85546875" style="291" customWidth="1"/>
    <col min="2063" max="2063" width="24.5703125" style="291" customWidth="1"/>
    <col min="2064" max="2064" width="22" style="291" customWidth="1"/>
    <col min="2065" max="2065" width="21.7109375" style="291" customWidth="1"/>
    <col min="2066" max="2307" width="9.140625" style="291"/>
    <col min="2308" max="2308" width="11.7109375" style="291" customWidth="1"/>
    <col min="2309" max="2309" width="18.85546875" style="291" customWidth="1"/>
    <col min="2310" max="2310" width="79.85546875" style="291" customWidth="1"/>
    <col min="2311" max="2311" width="19.140625" style="291" customWidth="1"/>
    <col min="2312" max="2312" width="27.140625" style="291" customWidth="1"/>
    <col min="2313" max="2314" width="23.28515625" style="291" customWidth="1"/>
    <col min="2315" max="2315" width="33" style="291" customWidth="1"/>
    <col min="2316" max="2316" width="49.42578125" style="291" customWidth="1"/>
    <col min="2317" max="2318" width="23.85546875" style="291" customWidth="1"/>
    <col min="2319" max="2319" width="24.5703125" style="291" customWidth="1"/>
    <col min="2320" max="2320" width="22" style="291" customWidth="1"/>
    <col min="2321" max="2321" width="21.7109375" style="291" customWidth="1"/>
    <col min="2322" max="2563" width="9.140625" style="291"/>
    <col min="2564" max="2564" width="11.7109375" style="291" customWidth="1"/>
    <col min="2565" max="2565" width="18.85546875" style="291" customWidth="1"/>
    <col min="2566" max="2566" width="79.85546875" style="291" customWidth="1"/>
    <col min="2567" max="2567" width="19.140625" style="291" customWidth="1"/>
    <col min="2568" max="2568" width="27.140625" style="291" customWidth="1"/>
    <col min="2569" max="2570" width="23.28515625" style="291" customWidth="1"/>
    <col min="2571" max="2571" width="33" style="291" customWidth="1"/>
    <col min="2572" max="2572" width="49.42578125" style="291" customWidth="1"/>
    <col min="2573" max="2574" width="23.85546875" style="291" customWidth="1"/>
    <col min="2575" max="2575" width="24.5703125" style="291" customWidth="1"/>
    <col min="2576" max="2576" width="22" style="291" customWidth="1"/>
    <col min="2577" max="2577" width="21.7109375" style="291" customWidth="1"/>
    <col min="2578" max="2819" width="9.140625" style="291"/>
    <col min="2820" max="2820" width="11.7109375" style="291" customWidth="1"/>
    <col min="2821" max="2821" width="18.85546875" style="291" customWidth="1"/>
    <col min="2822" max="2822" width="79.85546875" style="291" customWidth="1"/>
    <col min="2823" max="2823" width="19.140625" style="291" customWidth="1"/>
    <col min="2824" max="2824" width="27.140625" style="291" customWidth="1"/>
    <col min="2825" max="2826" width="23.28515625" style="291" customWidth="1"/>
    <col min="2827" max="2827" width="33" style="291" customWidth="1"/>
    <col min="2828" max="2828" width="49.42578125" style="291" customWidth="1"/>
    <col min="2829" max="2830" width="23.85546875" style="291" customWidth="1"/>
    <col min="2831" max="2831" width="24.5703125" style="291" customWidth="1"/>
    <col min="2832" max="2832" width="22" style="291" customWidth="1"/>
    <col min="2833" max="2833" width="21.7109375" style="291" customWidth="1"/>
    <col min="2834" max="3075" width="9.140625" style="291"/>
    <col min="3076" max="3076" width="11.7109375" style="291" customWidth="1"/>
    <col min="3077" max="3077" width="18.85546875" style="291" customWidth="1"/>
    <col min="3078" max="3078" width="79.85546875" style="291" customWidth="1"/>
    <col min="3079" max="3079" width="19.140625" style="291" customWidth="1"/>
    <col min="3080" max="3080" width="27.140625" style="291" customWidth="1"/>
    <col min="3081" max="3082" width="23.28515625" style="291" customWidth="1"/>
    <col min="3083" max="3083" width="33" style="291" customWidth="1"/>
    <col min="3084" max="3084" width="49.42578125" style="291" customWidth="1"/>
    <col min="3085" max="3086" width="23.85546875" style="291" customWidth="1"/>
    <col min="3087" max="3087" width="24.5703125" style="291" customWidth="1"/>
    <col min="3088" max="3088" width="22" style="291" customWidth="1"/>
    <col min="3089" max="3089" width="21.7109375" style="291" customWidth="1"/>
    <col min="3090" max="3331" width="9.140625" style="291"/>
    <col min="3332" max="3332" width="11.7109375" style="291" customWidth="1"/>
    <col min="3333" max="3333" width="18.85546875" style="291" customWidth="1"/>
    <col min="3334" max="3334" width="79.85546875" style="291" customWidth="1"/>
    <col min="3335" max="3335" width="19.140625" style="291" customWidth="1"/>
    <col min="3336" max="3336" width="27.140625" style="291" customWidth="1"/>
    <col min="3337" max="3338" width="23.28515625" style="291" customWidth="1"/>
    <col min="3339" max="3339" width="33" style="291" customWidth="1"/>
    <col min="3340" max="3340" width="49.42578125" style="291" customWidth="1"/>
    <col min="3341" max="3342" width="23.85546875" style="291" customWidth="1"/>
    <col min="3343" max="3343" width="24.5703125" style="291" customWidth="1"/>
    <col min="3344" max="3344" width="22" style="291" customWidth="1"/>
    <col min="3345" max="3345" width="21.7109375" style="291" customWidth="1"/>
    <col min="3346" max="3587" width="9.140625" style="291"/>
    <col min="3588" max="3588" width="11.7109375" style="291" customWidth="1"/>
    <col min="3589" max="3589" width="18.85546875" style="291" customWidth="1"/>
    <col min="3590" max="3590" width="79.85546875" style="291" customWidth="1"/>
    <col min="3591" max="3591" width="19.140625" style="291" customWidth="1"/>
    <col min="3592" max="3592" width="27.140625" style="291" customWidth="1"/>
    <col min="3593" max="3594" width="23.28515625" style="291" customWidth="1"/>
    <col min="3595" max="3595" width="33" style="291" customWidth="1"/>
    <col min="3596" max="3596" width="49.42578125" style="291" customWidth="1"/>
    <col min="3597" max="3598" width="23.85546875" style="291" customWidth="1"/>
    <col min="3599" max="3599" width="24.5703125" style="291" customWidth="1"/>
    <col min="3600" max="3600" width="22" style="291" customWidth="1"/>
    <col min="3601" max="3601" width="21.7109375" style="291" customWidth="1"/>
    <col min="3602" max="3843" width="9.140625" style="291"/>
    <col min="3844" max="3844" width="11.7109375" style="291" customWidth="1"/>
    <col min="3845" max="3845" width="18.85546875" style="291" customWidth="1"/>
    <col min="3846" max="3846" width="79.85546875" style="291" customWidth="1"/>
    <col min="3847" max="3847" width="19.140625" style="291" customWidth="1"/>
    <col min="3848" max="3848" width="27.140625" style="291" customWidth="1"/>
    <col min="3849" max="3850" width="23.28515625" style="291" customWidth="1"/>
    <col min="3851" max="3851" width="33" style="291" customWidth="1"/>
    <col min="3852" max="3852" width="49.42578125" style="291" customWidth="1"/>
    <col min="3853" max="3854" width="23.85546875" style="291" customWidth="1"/>
    <col min="3855" max="3855" width="24.5703125" style="291" customWidth="1"/>
    <col min="3856" max="3856" width="22" style="291" customWidth="1"/>
    <col min="3857" max="3857" width="21.7109375" style="291" customWidth="1"/>
    <col min="3858" max="4099" width="9.140625" style="291"/>
    <col min="4100" max="4100" width="11.7109375" style="291" customWidth="1"/>
    <col min="4101" max="4101" width="18.85546875" style="291" customWidth="1"/>
    <col min="4102" max="4102" width="79.85546875" style="291" customWidth="1"/>
    <col min="4103" max="4103" width="19.140625" style="291" customWidth="1"/>
    <col min="4104" max="4104" width="27.140625" style="291" customWidth="1"/>
    <col min="4105" max="4106" width="23.28515625" style="291" customWidth="1"/>
    <col min="4107" max="4107" width="33" style="291" customWidth="1"/>
    <col min="4108" max="4108" width="49.42578125" style="291" customWidth="1"/>
    <col min="4109" max="4110" width="23.85546875" style="291" customWidth="1"/>
    <col min="4111" max="4111" width="24.5703125" style="291" customWidth="1"/>
    <col min="4112" max="4112" width="22" style="291" customWidth="1"/>
    <col min="4113" max="4113" width="21.7109375" style="291" customWidth="1"/>
    <col min="4114" max="4355" width="9.140625" style="291"/>
    <col min="4356" max="4356" width="11.7109375" style="291" customWidth="1"/>
    <col min="4357" max="4357" width="18.85546875" style="291" customWidth="1"/>
    <col min="4358" max="4358" width="79.85546875" style="291" customWidth="1"/>
    <col min="4359" max="4359" width="19.140625" style="291" customWidth="1"/>
    <col min="4360" max="4360" width="27.140625" style="291" customWidth="1"/>
    <col min="4361" max="4362" width="23.28515625" style="291" customWidth="1"/>
    <col min="4363" max="4363" width="33" style="291" customWidth="1"/>
    <col min="4364" max="4364" width="49.42578125" style="291" customWidth="1"/>
    <col min="4365" max="4366" width="23.85546875" style="291" customWidth="1"/>
    <col min="4367" max="4367" width="24.5703125" style="291" customWidth="1"/>
    <col min="4368" max="4368" width="22" style="291" customWidth="1"/>
    <col min="4369" max="4369" width="21.7109375" style="291" customWidth="1"/>
    <col min="4370" max="4611" width="9.140625" style="291"/>
    <col min="4612" max="4612" width="11.7109375" style="291" customWidth="1"/>
    <col min="4613" max="4613" width="18.85546875" style="291" customWidth="1"/>
    <col min="4614" max="4614" width="79.85546875" style="291" customWidth="1"/>
    <col min="4615" max="4615" width="19.140625" style="291" customWidth="1"/>
    <col min="4616" max="4616" width="27.140625" style="291" customWidth="1"/>
    <col min="4617" max="4618" width="23.28515625" style="291" customWidth="1"/>
    <col min="4619" max="4619" width="33" style="291" customWidth="1"/>
    <col min="4620" max="4620" width="49.42578125" style="291" customWidth="1"/>
    <col min="4621" max="4622" width="23.85546875" style="291" customWidth="1"/>
    <col min="4623" max="4623" width="24.5703125" style="291" customWidth="1"/>
    <col min="4624" max="4624" width="22" style="291" customWidth="1"/>
    <col min="4625" max="4625" width="21.7109375" style="291" customWidth="1"/>
    <col min="4626" max="4867" width="9.140625" style="291"/>
    <col min="4868" max="4868" width="11.7109375" style="291" customWidth="1"/>
    <col min="4869" max="4869" width="18.85546875" style="291" customWidth="1"/>
    <col min="4870" max="4870" width="79.85546875" style="291" customWidth="1"/>
    <col min="4871" max="4871" width="19.140625" style="291" customWidth="1"/>
    <col min="4872" max="4872" width="27.140625" style="291" customWidth="1"/>
    <col min="4873" max="4874" width="23.28515625" style="291" customWidth="1"/>
    <col min="4875" max="4875" width="33" style="291" customWidth="1"/>
    <col min="4876" max="4876" width="49.42578125" style="291" customWidth="1"/>
    <col min="4877" max="4878" width="23.85546875" style="291" customWidth="1"/>
    <col min="4879" max="4879" width="24.5703125" style="291" customWidth="1"/>
    <col min="4880" max="4880" width="22" style="291" customWidth="1"/>
    <col min="4881" max="4881" width="21.7109375" style="291" customWidth="1"/>
    <col min="4882" max="5123" width="9.140625" style="291"/>
    <col min="5124" max="5124" width="11.7109375" style="291" customWidth="1"/>
    <col min="5125" max="5125" width="18.85546875" style="291" customWidth="1"/>
    <col min="5126" max="5126" width="79.85546875" style="291" customWidth="1"/>
    <col min="5127" max="5127" width="19.140625" style="291" customWidth="1"/>
    <col min="5128" max="5128" width="27.140625" style="291" customWidth="1"/>
    <col min="5129" max="5130" width="23.28515625" style="291" customWidth="1"/>
    <col min="5131" max="5131" width="33" style="291" customWidth="1"/>
    <col min="5132" max="5132" width="49.42578125" style="291" customWidth="1"/>
    <col min="5133" max="5134" width="23.85546875" style="291" customWidth="1"/>
    <col min="5135" max="5135" width="24.5703125" style="291" customWidth="1"/>
    <col min="5136" max="5136" width="22" style="291" customWidth="1"/>
    <col min="5137" max="5137" width="21.7109375" style="291" customWidth="1"/>
    <col min="5138" max="5379" width="9.140625" style="291"/>
    <col min="5380" max="5380" width="11.7109375" style="291" customWidth="1"/>
    <col min="5381" max="5381" width="18.85546875" style="291" customWidth="1"/>
    <col min="5382" max="5382" width="79.85546875" style="291" customWidth="1"/>
    <col min="5383" max="5383" width="19.140625" style="291" customWidth="1"/>
    <col min="5384" max="5384" width="27.140625" style="291" customWidth="1"/>
    <col min="5385" max="5386" width="23.28515625" style="291" customWidth="1"/>
    <col min="5387" max="5387" width="33" style="291" customWidth="1"/>
    <col min="5388" max="5388" width="49.42578125" style="291" customWidth="1"/>
    <col min="5389" max="5390" width="23.85546875" style="291" customWidth="1"/>
    <col min="5391" max="5391" width="24.5703125" style="291" customWidth="1"/>
    <col min="5392" max="5392" width="22" style="291" customWidth="1"/>
    <col min="5393" max="5393" width="21.7109375" style="291" customWidth="1"/>
    <col min="5394" max="5635" width="9.140625" style="291"/>
    <col min="5636" max="5636" width="11.7109375" style="291" customWidth="1"/>
    <col min="5637" max="5637" width="18.85546875" style="291" customWidth="1"/>
    <col min="5638" max="5638" width="79.85546875" style="291" customWidth="1"/>
    <col min="5639" max="5639" width="19.140625" style="291" customWidth="1"/>
    <col min="5640" max="5640" width="27.140625" style="291" customWidth="1"/>
    <col min="5641" max="5642" width="23.28515625" style="291" customWidth="1"/>
    <col min="5643" max="5643" width="33" style="291" customWidth="1"/>
    <col min="5644" max="5644" width="49.42578125" style="291" customWidth="1"/>
    <col min="5645" max="5646" width="23.85546875" style="291" customWidth="1"/>
    <col min="5647" max="5647" width="24.5703125" style="291" customWidth="1"/>
    <col min="5648" max="5648" width="22" style="291" customWidth="1"/>
    <col min="5649" max="5649" width="21.7109375" style="291" customWidth="1"/>
    <col min="5650" max="5891" width="9.140625" style="291"/>
    <col min="5892" max="5892" width="11.7109375" style="291" customWidth="1"/>
    <col min="5893" max="5893" width="18.85546875" style="291" customWidth="1"/>
    <col min="5894" max="5894" width="79.85546875" style="291" customWidth="1"/>
    <col min="5895" max="5895" width="19.140625" style="291" customWidth="1"/>
    <col min="5896" max="5896" width="27.140625" style="291" customWidth="1"/>
    <col min="5897" max="5898" width="23.28515625" style="291" customWidth="1"/>
    <col min="5899" max="5899" width="33" style="291" customWidth="1"/>
    <col min="5900" max="5900" width="49.42578125" style="291" customWidth="1"/>
    <col min="5901" max="5902" width="23.85546875" style="291" customWidth="1"/>
    <col min="5903" max="5903" width="24.5703125" style="291" customWidth="1"/>
    <col min="5904" max="5904" width="22" style="291" customWidth="1"/>
    <col min="5905" max="5905" width="21.7109375" style="291" customWidth="1"/>
    <col min="5906" max="6147" width="9.140625" style="291"/>
    <col min="6148" max="6148" width="11.7109375" style="291" customWidth="1"/>
    <col min="6149" max="6149" width="18.85546875" style="291" customWidth="1"/>
    <col min="6150" max="6150" width="79.85546875" style="291" customWidth="1"/>
    <col min="6151" max="6151" width="19.140625" style="291" customWidth="1"/>
    <col min="6152" max="6152" width="27.140625" style="291" customWidth="1"/>
    <col min="6153" max="6154" width="23.28515625" style="291" customWidth="1"/>
    <col min="6155" max="6155" width="33" style="291" customWidth="1"/>
    <col min="6156" max="6156" width="49.42578125" style="291" customWidth="1"/>
    <col min="6157" max="6158" width="23.85546875" style="291" customWidth="1"/>
    <col min="6159" max="6159" width="24.5703125" style="291" customWidth="1"/>
    <col min="6160" max="6160" width="22" style="291" customWidth="1"/>
    <col min="6161" max="6161" width="21.7109375" style="291" customWidth="1"/>
    <col min="6162" max="6403" width="9.140625" style="291"/>
    <col min="6404" max="6404" width="11.7109375" style="291" customWidth="1"/>
    <col min="6405" max="6405" width="18.85546875" style="291" customWidth="1"/>
    <col min="6406" max="6406" width="79.85546875" style="291" customWidth="1"/>
    <col min="6407" max="6407" width="19.140625" style="291" customWidth="1"/>
    <col min="6408" max="6408" width="27.140625" style="291" customWidth="1"/>
    <col min="6409" max="6410" width="23.28515625" style="291" customWidth="1"/>
    <col min="6411" max="6411" width="33" style="291" customWidth="1"/>
    <col min="6412" max="6412" width="49.42578125" style="291" customWidth="1"/>
    <col min="6413" max="6414" width="23.85546875" style="291" customWidth="1"/>
    <col min="6415" max="6415" width="24.5703125" style="291" customWidth="1"/>
    <col min="6416" max="6416" width="22" style="291" customWidth="1"/>
    <col min="6417" max="6417" width="21.7109375" style="291" customWidth="1"/>
    <col min="6418" max="6659" width="9.140625" style="291"/>
    <col min="6660" max="6660" width="11.7109375" style="291" customWidth="1"/>
    <col min="6661" max="6661" width="18.85546875" style="291" customWidth="1"/>
    <col min="6662" max="6662" width="79.85546875" style="291" customWidth="1"/>
    <col min="6663" max="6663" width="19.140625" style="291" customWidth="1"/>
    <col min="6664" max="6664" width="27.140625" style="291" customWidth="1"/>
    <col min="6665" max="6666" width="23.28515625" style="291" customWidth="1"/>
    <col min="6667" max="6667" width="33" style="291" customWidth="1"/>
    <col min="6668" max="6668" width="49.42578125" style="291" customWidth="1"/>
    <col min="6669" max="6670" width="23.85546875" style="291" customWidth="1"/>
    <col min="6671" max="6671" width="24.5703125" style="291" customWidth="1"/>
    <col min="6672" max="6672" width="22" style="291" customWidth="1"/>
    <col min="6673" max="6673" width="21.7109375" style="291" customWidth="1"/>
    <col min="6674" max="6915" width="9.140625" style="291"/>
    <col min="6916" max="6916" width="11.7109375" style="291" customWidth="1"/>
    <col min="6917" max="6917" width="18.85546875" style="291" customWidth="1"/>
    <col min="6918" max="6918" width="79.85546875" style="291" customWidth="1"/>
    <col min="6919" max="6919" width="19.140625" style="291" customWidth="1"/>
    <col min="6920" max="6920" width="27.140625" style="291" customWidth="1"/>
    <col min="6921" max="6922" width="23.28515625" style="291" customWidth="1"/>
    <col min="6923" max="6923" width="33" style="291" customWidth="1"/>
    <col min="6924" max="6924" width="49.42578125" style="291" customWidth="1"/>
    <col min="6925" max="6926" width="23.85546875" style="291" customWidth="1"/>
    <col min="6927" max="6927" width="24.5703125" style="291" customWidth="1"/>
    <col min="6928" max="6928" width="22" style="291" customWidth="1"/>
    <col min="6929" max="6929" width="21.7109375" style="291" customWidth="1"/>
    <col min="6930" max="7171" width="9.140625" style="291"/>
    <col min="7172" max="7172" width="11.7109375" style="291" customWidth="1"/>
    <col min="7173" max="7173" width="18.85546875" style="291" customWidth="1"/>
    <col min="7174" max="7174" width="79.85546875" style="291" customWidth="1"/>
    <col min="7175" max="7175" width="19.140625" style="291" customWidth="1"/>
    <col min="7176" max="7176" width="27.140625" style="291" customWidth="1"/>
    <col min="7177" max="7178" width="23.28515625" style="291" customWidth="1"/>
    <col min="7179" max="7179" width="33" style="291" customWidth="1"/>
    <col min="7180" max="7180" width="49.42578125" style="291" customWidth="1"/>
    <col min="7181" max="7182" width="23.85546875" style="291" customWidth="1"/>
    <col min="7183" max="7183" width="24.5703125" style="291" customWidth="1"/>
    <col min="7184" max="7184" width="22" style="291" customWidth="1"/>
    <col min="7185" max="7185" width="21.7109375" style="291" customWidth="1"/>
    <col min="7186" max="7427" width="9.140625" style="291"/>
    <col min="7428" max="7428" width="11.7109375" style="291" customWidth="1"/>
    <col min="7429" max="7429" width="18.85546875" style="291" customWidth="1"/>
    <col min="7430" max="7430" width="79.85546875" style="291" customWidth="1"/>
    <col min="7431" max="7431" width="19.140625" style="291" customWidth="1"/>
    <col min="7432" max="7432" width="27.140625" style="291" customWidth="1"/>
    <col min="7433" max="7434" width="23.28515625" style="291" customWidth="1"/>
    <col min="7435" max="7435" width="33" style="291" customWidth="1"/>
    <col min="7436" max="7436" width="49.42578125" style="291" customWidth="1"/>
    <col min="7437" max="7438" width="23.85546875" style="291" customWidth="1"/>
    <col min="7439" max="7439" width="24.5703125" style="291" customWidth="1"/>
    <col min="7440" max="7440" width="22" style="291" customWidth="1"/>
    <col min="7441" max="7441" width="21.7109375" style="291" customWidth="1"/>
    <col min="7442" max="7683" width="9.140625" style="291"/>
    <col min="7684" max="7684" width="11.7109375" style="291" customWidth="1"/>
    <col min="7685" max="7685" width="18.85546875" style="291" customWidth="1"/>
    <col min="7686" max="7686" width="79.85546875" style="291" customWidth="1"/>
    <col min="7687" max="7687" width="19.140625" style="291" customWidth="1"/>
    <col min="7688" max="7688" width="27.140625" style="291" customWidth="1"/>
    <col min="7689" max="7690" width="23.28515625" style="291" customWidth="1"/>
    <col min="7691" max="7691" width="33" style="291" customWidth="1"/>
    <col min="7692" max="7692" width="49.42578125" style="291" customWidth="1"/>
    <col min="7693" max="7694" width="23.85546875" style="291" customWidth="1"/>
    <col min="7695" max="7695" width="24.5703125" style="291" customWidth="1"/>
    <col min="7696" max="7696" width="22" style="291" customWidth="1"/>
    <col min="7697" max="7697" width="21.7109375" style="291" customWidth="1"/>
    <col min="7698" max="7939" width="9.140625" style="291"/>
    <col min="7940" max="7940" width="11.7109375" style="291" customWidth="1"/>
    <col min="7941" max="7941" width="18.85546875" style="291" customWidth="1"/>
    <col min="7942" max="7942" width="79.85546875" style="291" customWidth="1"/>
    <col min="7943" max="7943" width="19.140625" style="291" customWidth="1"/>
    <col min="7944" max="7944" width="27.140625" style="291" customWidth="1"/>
    <col min="7945" max="7946" width="23.28515625" style="291" customWidth="1"/>
    <col min="7947" max="7947" width="33" style="291" customWidth="1"/>
    <col min="7948" max="7948" width="49.42578125" style="291" customWidth="1"/>
    <col min="7949" max="7950" width="23.85546875" style="291" customWidth="1"/>
    <col min="7951" max="7951" width="24.5703125" style="291" customWidth="1"/>
    <col min="7952" max="7952" width="22" style="291" customWidth="1"/>
    <col min="7953" max="7953" width="21.7109375" style="291" customWidth="1"/>
    <col min="7954" max="8195" width="9.140625" style="291"/>
    <col min="8196" max="8196" width="11.7109375" style="291" customWidth="1"/>
    <col min="8197" max="8197" width="18.85546875" style="291" customWidth="1"/>
    <col min="8198" max="8198" width="79.85546875" style="291" customWidth="1"/>
    <col min="8199" max="8199" width="19.140625" style="291" customWidth="1"/>
    <col min="8200" max="8200" width="27.140625" style="291" customWidth="1"/>
    <col min="8201" max="8202" width="23.28515625" style="291" customWidth="1"/>
    <col min="8203" max="8203" width="33" style="291" customWidth="1"/>
    <col min="8204" max="8204" width="49.42578125" style="291" customWidth="1"/>
    <col min="8205" max="8206" width="23.85546875" style="291" customWidth="1"/>
    <col min="8207" max="8207" width="24.5703125" style="291" customWidth="1"/>
    <col min="8208" max="8208" width="22" style="291" customWidth="1"/>
    <col min="8209" max="8209" width="21.7109375" style="291" customWidth="1"/>
    <col min="8210" max="8451" width="9.140625" style="291"/>
    <col min="8452" max="8452" width="11.7109375" style="291" customWidth="1"/>
    <col min="8453" max="8453" width="18.85546875" style="291" customWidth="1"/>
    <col min="8454" max="8454" width="79.85546875" style="291" customWidth="1"/>
    <col min="8455" max="8455" width="19.140625" style="291" customWidth="1"/>
    <col min="8456" max="8456" width="27.140625" style="291" customWidth="1"/>
    <col min="8457" max="8458" width="23.28515625" style="291" customWidth="1"/>
    <col min="8459" max="8459" width="33" style="291" customWidth="1"/>
    <col min="8460" max="8460" width="49.42578125" style="291" customWidth="1"/>
    <col min="8461" max="8462" width="23.85546875" style="291" customWidth="1"/>
    <col min="8463" max="8463" width="24.5703125" style="291" customWidth="1"/>
    <col min="8464" max="8464" width="22" style="291" customWidth="1"/>
    <col min="8465" max="8465" width="21.7109375" style="291" customWidth="1"/>
    <col min="8466" max="8707" width="9.140625" style="291"/>
    <col min="8708" max="8708" width="11.7109375" style="291" customWidth="1"/>
    <col min="8709" max="8709" width="18.85546875" style="291" customWidth="1"/>
    <col min="8710" max="8710" width="79.85546875" style="291" customWidth="1"/>
    <col min="8711" max="8711" width="19.140625" style="291" customWidth="1"/>
    <col min="8712" max="8712" width="27.140625" style="291" customWidth="1"/>
    <col min="8713" max="8714" width="23.28515625" style="291" customWidth="1"/>
    <col min="8715" max="8715" width="33" style="291" customWidth="1"/>
    <col min="8716" max="8716" width="49.42578125" style="291" customWidth="1"/>
    <col min="8717" max="8718" width="23.85546875" style="291" customWidth="1"/>
    <col min="8719" max="8719" width="24.5703125" style="291" customWidth="1"/>
    <col min="8720" max="8720" width="22" style="291" customWidth="1"/>
    <col min="8721" max="8721" width="21.7109375" style="291" customWidth="1"/>
    <col min="8722" max="8963" width="9.140625" style="291"/>
    <col min="8964" max="8964" width="11.7109375" style="291" customWidth="1"/>
    <col min="8965" max="8965" width="18.85546875" style="291" customWidth="1"/>
    <col min="8966" max="8966" width="79.85546875" style="291" customWidth="1"/>
    <col min="8967" max="8967" width="19.140625" style="291" customWidth="1"/>
    <col min="8968" max="8968" width="27.140625" style="291" customWidth="1"/>
    <col min="8969" max="8970" width="23.28515625" style="291" customWidth="1"/>
    <col min="8971" max="8971" width="33" style="291" customWidth="1"/>
    <col min="8972" max="8972" width="49.42578125" style="291" customWidth="1"/>
    <col min="8973" max="8974" width="23.85546875" style="291" customWidth="1"/>
    <col min="8975" max="8975" width="24.5703125" style="291" customWidth="1"/>
    <col min="8976" max="8976" width="22" style="291" customWidth="1"/>
    <col min="8977" max="8977" width="21.7109375" style="291" customWidth="1"/>
    <col min="8978" max="9219" width="9.140625" style="291"/>
    <col min="9220" max="9220" width="11.7109375" style="291" customWidth="1"/>
    <col min="9221" max="9221" width="18.85546875" style="291" customWidth="1"/>
    <col min="9222" max="9222" width="79.85546875" style="291" customWidth="1"/>
    <col min="9223" max="9223" width="19.140625" style="291" customWidth="1"/>
    <col min="9224" max="9224" width="27.140625" style="291" customWidth="1"/>
    <col min="9225" max="9226" width="23.28515625" style="291" customWidth="1"/>
    <col min="9227" max="9227" width="33" style="291" customWidth="1"/>
    <col min="9228" max="9228" width="49.42578125" style="291" customWidth="1"/>
    <col min="9229" max="9230" width="23.85546875" style="291" customWidth="1"/>
    <col min="9231" max="9231" width="24.5703125" style="291" customWidth="1"/>
    <col min="9232" max="9232" width="22" style="291" customWidth="1"/>
    <col min="9233" max="9233" width="21.7109375" style="291" customWidth="1"/>
    <col min="9234" max="9475" width="9.140625" style="291"/>
    <col min="9476" max="9476" width="11.7109375" style="291" customWidth="1"/>
    <col min="9477" max="9477" width="18.85546875" style="291" customWidth="1"/>
    <col min="9478" max="9478" width="79.85546875" style="291" customWidth="1"/>
    <col min="9479" max="9479" width="19.140625" style="291" customWidth="1"/>
    <col min="9480" max="9480" width="27.140625" style="291" customWidth="1"/>
    <col min="9481" max="9482" width="23.28515625" style="291" customWidth="1"/>
    <col min="9483" max="9483" width="33" style="291" customWidth="1"/>
    <col min="9484" max="9484" width="49.42578125" style="291" customWidth="1"/>
    <col min="9485" max="9486" width="23.85546875" style="291" customWidth="1"/>
    <col min="9487" max="9487" width="24.5703125" style="291" customWidth="1"/>
    <col min="9488" max="9488" width="22" style="291" customWidth="1"/>
    <col min="9489" max="9489" width="21.7109375" style="291" customWidth="1"/>
    <col min="9490" max="9731" width="9.140625" style="291"/>
    <col min="9732" max="9732" width="11.7109375" style="291" customWidth="1"/>
    <col min="9733" max="9733" width="18.85546875" style="291" customWidth="1"/>
    <col min="9734" max="9734" width="79.85546875" style="291" customWidth="1"/>
    <col min="9735" max="9735" width="19.140625" style="291" customWidth="1"/>
    <col min="9736" max="9736" width="27.140625" style="291" customWidth="1"/>
    <col min="9737" max="9738" width="23.28515625" style="291" customWidth="1"/>
    <col min="9739" max="9739" width="33" style="291" customWidth="1"/>
    <col min="9740" max="9740" width="49.42578125" style="291" customWidth="1"/>
    <col min="9741" max="9742" width="23.85546875" style="291" customWidth="1"/>
    <col min="9743" max="9743" width="24.5703125" style="291" customWidth="1"/>
    <col min="9744" max="9744" width="22" style="291" customWidth="1"/>
    <col min="9745" max="9745" width="21.7109375" style="291" customWidth="1"/>
    <col min="9746" max="9987" width="9.140625" style="291"/>
    <col min="9988" max="9988" width="11.7109375" style="291" customWidth="1"/>
    <col min="9989" max="9989" width="18.85546875" style="291" customWidth="1"/>
    <col min="9990" max="9990" width="79.85546875" style="291" customWidth="1"/>
    <col min="9991" max="9991" width="19.140625" style="291" customWidth="1"/>
    <col min="9992" max="9992" width="27.140625" style="291" customWidth="1"/>
    <col min="9993" max="9994" width="23.28515625" style="291" customWidth="1"/>
    <col min="9995" max="9995" width="33" style="291" customWidth="1"/>
    <col min="9996" max="9996" width="49.42578125" style="291" customWidth="1"/>
    <col min="9997" max="9998" width="23.85546875" style="291" customWidth="1"/>
    <col min="9999" max="9999" width="24.5703125" style="291" customWidth="1"/>
    <col min="10000" max="10000" width="22" style="291" customWidth="1"/>
    <col min="10001" max="10001" width="21.7109375" style="291" customWidth="1"/>
    <col min="10002" max="10243" width="9.140625" style="291"/>
    <col min="10244" max="10244" width="11.7109375" style="291" customWidth="1"/>
    <col min="10245" max="10245" width="18.85546875" style="291" customWidth="1"/>
    <col min="10246" max="10246" width="79.85546875" style="291" customWidth="1"/>
    <col min="10247" max="10247" width="19.140625" style="291" customWidth="1"/>
    <col min="10248" max="10248" width="27.140625" style="291" customWidth="1"/>
    <col min="10249" max="10250" width="23.28515625" style="291" customWidth="1"/>
    <col min="10251" max="10251" width="33" style="291" customWidth="1"/>
    <col min="10252" max="10252" width="49.42578125" style="291" customWidth="1"/>
    <col min="10253" max="10254" width="23.85546875" style="291" customWidth="1"/>
    <col min="10255" max="10255" width="24.5703125" style="291" customWidth="1"/>
    <col min="10256" max="10256" width="22" style="291" customWidth="1"/>
    <col min="10257" max="10257" width="21.7109375" style="291" customWidth="1"/>
    <col min="10258" max="10499" width="9.140625" style="291"/>
    <col min="10500" max="10500" width="11.7109375" style="291" customWidth="1"/>
    <col min="10501" max="10501" width="18.85546875" style="291" customWidth="1"/>
    <col min="10502" max="10502" width="79.85546875" style="291" customWidth="1"/>
    <col min="10503" max="10503" width="19.140625" style="291" customWidth="1"/>
    <col min="10504" max="10504" width="27.140625" style="291" customWidth="1"/>
    <col min="10505" max="10506" width="23.28515625" style="291" customWidth="1"/>
    <col min="10507" max="10507" width="33" style="291" customWidth="1"/>
    <col min="10508" max="10508" width="49.42578125" style="291" customWidth="1"/>
    <col min="10509" max="10510" width="23.85546875" style="291" customWidth="1"/>
    <col min="10511" max="10511" width="24.5703125" style="291" customWidth="1"/>
    <col min="10512" max="10512" width="22" style="291" customWidth="1"/>
    <col min="10513" max="10513" width="21.7109375" style="291" customWidth="1"/>
    <col min="10514" max="10755" width="9.140625" style="291"/>
    <col min="10756" max="10756" width="11.7109375" style="291" customWidth="1"/>
    <col min="10757" max="10757" width="18.85546875" style="291" customWidth="1"/>
    <col min="10758" max="10758" width="79.85546875" style="291" customWidth="1"/>
    <col min="10759" max="10759" width="19.140625" style="291" customWidth="1"/>
    <col min="10760" max="10760" width="27.140625" style="291" customWidth="1"/>
    <col min="10761" max="10762" width="23.28515625" style="291" customWidth="1"/>
    <col min="10763" max="10763" width="33" style="291" customWidth="1"/>
    <col min="10764" max="10764" width="49.42578125" style="291" customWidth="1"/>
    <col min="10765" max="10766" width="23.85546875" style="291" customWidth="1"/>
    <col min="10767" max="10767" width="24.5703125" style="291" customWidth="1"/>
    <col min="10768" max="10768" width="22" style="291" customWidth="1"/>
    <col min="10769" max="10769" width="21.7109375" style="291" customWidth="1"/>
    <col min="10770" max="11011" width="9.140625" style="291"/>
    <col min="11012" max="11012" width="11.7109375" style="291" customWidth="1"/>
    <col min="11013" max="11013" width="18.85546875" style="291" customWidth="1"/>
    <col min="11014" max="11014" width="79.85546875" style="291" customWidth="1"/>
    <col min="11015" max="11015" width="19.140625" style="291" customWidth="1"/>
    <col min="11016" max="11016" width="27.140625" style="291" customWidth="1"/>
    <col min="11017" max="11018" width="23.28515625" style="291" customWidth="1"/>
    <col min="11019" max="11019" width="33" style="291" customWidth="1"/>
    <col min="11020" max="11020" width="49.42578125" style="291" customWidth="1"/>
    <col min="11021" max="11022" width="23.85546875" style="291" customWidth="1"/>
    <col min="11023" max="11023" width="24.5703125" style="291" customWidth="1"/>
    <col min="11024" max="11024" width="22" style="291" customWidth="1"/>
    <col min="11025" max="11025" width="21.7109375" style="291" customWidth="1"/>
    <col min="11026" max="11267" width="9.140625" style="291"/>
    <col min="11268" max="11268" width="11.7109375" style="291" customWidth="1"/>
    <col min="11269" max="11269" width="18.85546875" style="291" customWidth="1"/>
    <col min="11270" max="11270" width="79.85546875" style="291" customWidth="1"/>
    <col min="11271" max="11271" width="19.140625" style="291" customWidth="1"/>
    <col min="11272" max="11272" width="27.140625" style="291" customWidth="1"/>
    <col min="11273" max="11274" width="23.28515625" style="291" customWidth="1"/>
    <col min="11275" max="11275" width="33" style="291" customWidth="1"/>
    <col min="11276" max="11276" width="49.42578125" style="291" customWidth="1"/>
    <col min="11277" max="11278" width="23.85546875" style="291" customWidth="1"/>
    <col min="11279" max="11279" width="24.5703125" style="291" customWidth="1"/>
    <col min="11280" max="11280" width="22" style="291" customWidth="1"/>
    <col min="11281" max="11281" width="21.7109375" style="291" customWidth="1"/>
    <col min="11282" max="11523" width="9.140625" style="291"/>
    <col min="11524" max="11524" width="11.7109375" style="291" customWidth="1"/>
    <col min="11525" max="11525" width="18.85546875" style="291" customWidth="1"/>
    <col min="11526" max="11526" width="79.85546875" style="291" customWidth="1"/>
    <col min="11527" max="11527" width="19.140625" style="291" customWidth="1"/>
    <col min="11528" max="11528" width="27.140625" style="291" customWidth="1"/>
    <col min="11529" max="11530" width="23.28515625" style="291" customWidth="1"/>
    <col min="11531" max="11531" width="33" style="291" customWidth="1"/>
    <col min="11532" max="11532" width="49.42578125" style="291" customWidth="1"/>
    <col min="11533" max="11534" width="23.85546875" style="291" customWidth="1"/>
    <col min="11535" max="11535" width="24.5703125" style="291" customWidth="1"/>
    <col min="11536" max="11536" width="22" style="291" customWidth="1"/>
    <col min="11537" max="11537" width="21.7109375" style="291" customWidth="1"/>
    <col min="11538" max="11779" width="9.140625" style="291"/>
    <col min="11780" max="11780" width="11.7109375" style="291" customWidth="1"/>
    <col min="11781" max="11781" width="18.85546875" style="291" customWidth="1"/>
    <col min="11782" max="11782" width="79.85546875" style="291" customWidth="1"/>
    <col min="11783" max="11783" width="19.140625" style="291" customWidth="1"/>
    <col min="11784" max="11784" width="27.140625" style="291" customWidth="1"/>
    <col min="11785" max="11786" width="23.28515625" style="291" customWidth="1"/>
    <col min="11787" max="11787" width="33" style="291" customWidth="1"/>
    <col min="11788" max="11788" width="49.42578125" style="291" customWidth="1"/>
    <col min="11789" max="11790" width="23.85546875" style="291" customWidth="1"/>
    <col min="11791" max="11791" width="24.5703125" style="291" customWidth="1"/>
    <col min="11792" max="11792" width="22" style="291" customWidth="1"/>
    <col min="11793" max="11793" width="21.7109375" style="291" customWidth="1"/>
    <col min="11794" max="12035" width="9.140625" style="291"/>
    <col min="12036" max="12036" width="11.7109375" style="291" customWidth="1"/>
    <col min="12037" max="12037" width="18.85546875" style="291" customWidth="1"/>
    <col min="12038" max="12038" width="79.85546875" style="291" customWidth="1"/>
    <col min="12039" max="12039" width="19.140625" style="291" customWidth="1"/>
    <col min="12040" max="12040" width="27.140625" style="291" customWidth="1"/>
    <col min="12041" max="12042" width="23.28515625" style="291" customWidth="1"/>
    <col min="12043" max="12043" width="33" style="291" customWidth="1"/>
    <col min="12044" max="12044" width="49.42578125" style="291" customWidth="1"/>
    <col min="12045" max="12046" width="23.85546875" style="291" customWidth="1"/>
    <col min="12047" max="12047" width="24.5703125" style="291" customWidth="1"/>
    <col min="12048" max="12048" width="22" style="291" customWidth="1"/>
    <col min="12049" max="12049" width="21.7109375" style="291" customWidth="1"/>
    <col min="12050" max="12291" width="9.140625" style="291"/>
    <col min="12292" max="12292" width="11.7109375" style="291" customWidth="1"/>
    <col min="12293" max="12293" width="18.85546875" style="291" customWidth="1"/>
    <col min="12294" max="12294" width="79.85546875" style="291" customWidth="1"/>
    <col min="12295" max="12295" width="19.140625" style="291" customWidth="1"/>
    <col min="12296" max="12296" width="27.140625" style="291" customWidth="1"/>
    <col min="12297" max="12298" width="23.28515625" style="291" customWidth="1"/>
    <col min="12299" max="12299" width="33" style="291" customWidth="1"/>
    <col min="12300" max="12300" width="49.42578125" style="291" customWidth="1"/>
    <col min="12301" max="12302" width="23.85546875" style="291" customWidth="1"/>
    <col min="12303" max="12303" width="24.5703125" style="291" customWidth="1"/>
    <col min="12304" max="12304" width="22" style="291" customWidth="1"/>
    <col min="12305" max="12305" width="21.7109375" style="291" customWidth="1"/>
    <col min="12306" max="12547" width="9.140625" style="291"/>
    <col min="12548" max="12548" width="11.7109375" style="291" customWidth="1"/>
    <col min="12549" max="12549" width="18.85546875" style="291" customWidth="1"/>
    <col min="12550" max="12550" width="79.85546875" style="291" customWidth="1"/>
    <col min="12551" max="12551" width="19.140625" style="291" customWidth="1"/>
    <col min="12552" max="12552" width="27.140625" style="291" customWidth="1"/>
    <col min="12553" max="12554" width="23.28515625" style="291" customWidth="1"/>
    <col min="12555" max="12555" width="33" style="291" customWidth="1"/>
    <col min="12556" max="12556" width="49.42578125" style="291" customWidth="1"/>
    <col min="12557" max="12558" width="23.85546875" style="291" customWidth="1"/>
    <col min="12559" max="12559" width="24.5703125" style="291" customWidth="1"/>
    <col min="12560" max="12560" width="22" style="291" customWidth="1"/>
    <col min="12561" max="12561" width="21.7109375" style="291" customWidth="1"/>
    <col min="12562" max="12803" width="9.140625" style="291"/>
    <col min="12804" max="12804" width="11.7109375" style="291" customWidth="1"/>
    <col min="12805" max="12805" width="18.85546875" style="291" customWidth="1"/>
    <col min="12806" max="12806" width="79.85546875" style="291" customWidth="1"/>
    <col min="12807" max="12807" width="19.140625" style="291" customWidth="1"/>
    <col min="12808" max="12808" width="27.140625" style="291" customWidth="1"/>
    <col min="12809" max="12810" width="23.28515625" style="291" customWidth="1"/>
    <col min="12811" max="12811" width="33" style="291" customWidth="1"/>
    <col min="12812" max="12812" width="49.42578125" style="291" customWidth="1"/>
    <col min="12813" max="12814" width="23.85546875" style="291" customWidth="1"/>
    <col min="12815" max="12815" width="24.5703125" style="291" customWidth="1"/>
    <col min="12816" max="12816" width="22" style="291" customWidth="1"/>
    <col min="12817" max="12817" width="21.7109375" style="291" customWidth="1"/>
    <col min="12818" max="13059" width="9.140625" style="291"/>
    <col min="13060" max="13060" width="11.7109375" style="291" customWidth="1"/>
    <col min="13061" max="13061" width="18.85546875" style="291" customWidth="1"/>
    <col min="13062" max="13062" width="79.85546875" style="291" customWidth="1"/>
    <col min="13063" max="13063" width="19.140625" style="291" customWidth="1"/>
    <col min="13064" max="13064" width="27.140625" style="291" customWidth="1"/>
    <col min="13065" max="13066" width="23.28515625" style="291" customWidth="1"/>
    <col min="13067" max="13067" width="33" style="291" customWidth="1"/>
    <col min="13068" max="13068" width="49.42578125" style="291" customWidth="1"/>
    <col min="13069" max="13070" width="23.85546875" style="291" customWidth="1"/>
    <col min="13071" max="13071" width="24.5703125" style="291" customWidth="1"/>
    <col min="13072" max="13072" width="22" style="291" customWidth="1"/>
    <col min="13073" max="13073" width="21.7109375" style="291" customWidth="1"/>
    <col min="13074" max="13315" width="9.140625" style="291"/>
    <col min="13316" max="13316" width="11.7109375" style="291" customWidth="1"/>
    <col min="13317" max="13317" width="18.85546875" style="291" customWidth="1"/>
    <col min="13318" max="13318" width="79.85546875" style="291" customWidth="1"/>
    <col min="13319" max="13319" width="19.140625" style="291" customWidth="1"/>
    <col min="13320" max="13320" width="27.140625" style="291" customWidth="1"/>
    <col min="13321" max="13322" width="23.28515625" style="291" customWidth="1"/>
    <col min="13323" max="13323" width="33" style="291" customWidth="1"/>
    <col min="13324" max="13324" width="49.42578125" style="291" customWidth="1"/>
    <col min="13325" max="13326" width="23.85546875" style="291" customWidth="1"/>
    <col min="13327" max="13327" width="24.5703125" style="291" customWidth="1"/>
    <col min="13328" max="13328" width="22" style="291" customWidth="1"/>
    <col min="13329" max="13329" width="21.7109375" style="291" customWidth="1"/>
    <col min="13330" max="13571" width="9.140625" style="291"/>
    <col min="13572" max="13572" width="11.7109375" style="291" customWidth="1"/>
    <col min="13573" max="13573" width="18.85546875" style="291" customWidth="1"/>
    <col min="13574" max="13574" width="79.85546875" style="291" customWidth="1"/>
    <col min="13575" max="13575" width="19.140625" style="291" customWidth="1"/>
    <col min="13576" max="13576" width="27.140625" style="291" customWidth="1"/>
    <col min="13577" max="13578" width="23.28515625" style="291" customWidth="1"/>
    <col min="13579" max="13579" width="33" style="291" customWidth="1"/>
    <col min="13580" max="13580" width="49.42578125" style="291" customWidth="1"/>
    <col min="13581" max="13582" width="23.85546875" style="291" customWidth="1"/>
    <col min="13583" max="13583" width="24.5703125" style="291" customWidth="1"/>
    <col min="13584" max="13584" width="22" style="291" customWidth="1"/>
    <col min="13585" max="13585" width="21.7109375" style="291" customWidth="1"/>
    <col min="13586" max="13827" width="9.140625" style="291"/>
    <col min="13828" max="13828" width="11.7109375" style="291" customWidth="1"/>
    <col min="13829" max="13829" width="18.85546875" style="291" customWidth="1"/>
    <col min="13830" max="13830" width="79.85546875" style="291" customWidth="1"/>
    <col min="13831" max="13831" width="19.140625" style="291" customWidth="1"/>
    <col min="13832" max="13832" width="27.140625" style="291" customWidth="1"/>
    <col min="13833" max="13834" width="23.28515625" style="291" customWidth="1"/>
    <col min="13835" max="13835" width="33" style="291" customWidth="1"/>
    <col min="13836" max="13836" width="49.42578125" style="291" customWidth="1"/>
    <col min="13837" max="13838" width="23.85546875" style="291" customWidth="1"/>
    <col min="13839" max="13839" width="24.5703125" style="291" customWidth="1"/>
    <col min="13840" max="13840" width="22" style="291" customWidth="1"/>
    <col min="13841" max="13841" width="21.7109375" style="291" customWidth="1"/>
    <col min="13842" max="14083" width="9.140625" style="291"/>
    <col min="14084" max="14084" width="11.7109375" style="291" customWidth="1"/>
    <col min="14085" max="14085" width="18.85546875" style="291" customWidth="1"/>
    <col min="14086" max="14086" width="79.85546875" style="291" customWidth="1"/>
    <col min="14087" max="14087" width="19.140625" style="291" customWidth="1"/>
    <col min="14088" max="14088" width="27.140625" style="291" customWidth="1"/>
    <col min="14089" max="14090" width="23.28515625" style="291" customWidth="1"/>
    <col min="14091" max="14091" width="33" style="291" customWidth="1"/>
    <col min="14092" max="14092" width="49.42578125" style="291" customWidth="1"/>
    <col min="14093" max="14094" width="23.85546875" style="291" customWidth="1"/>
    <col min="14095" max="14095" width="24.5703125" style="291" customWidth="1"/>
    <col min="14096" max="14096" width="22" style="291" customWidth="1"/>
    <col min="14097" max="14097" width="21.7109375" style="291" customWidth="1"/>
    <col min="14098" max="14339" width="9.140625" style="291"/>
    <col min="14340" max="14340" width="11.7109375" style="291" customWidth="1"/>
    <col min="14341" max="14341" width="18.85546875" style="291" customWidth="1"/>
    <col min="14342" max="14342" width="79.85546875" style="291" customWidth="1"/>
    <col min="14343" max="14343" width="19.140625" style="291" customWidth="1"/>
    <col min="14344" max="14344" width="27.140625" style="291" customWidth="1"/>
    <col min="14345" max="14346" width="23.28515625" style="291" customWidth="1"/>
    <col min="14347" max="14347" width="33" style="291" customWidth="1"/>
    <col min="14348" max="14348" width="49.42578125" style="291" customWidth="1"/>
    <col min="14349" max="14350" width="23.85546875" style="291" customWidth="1"/>
    <col min="14351" max="14351" width="24.5703125" style="291" customWidth="1"/>
    <col min="14352" max="14352" width="22" style="291" customWidth="1"/>
    <col min="14353" max="14353" width="21.7109375" style="291" customWidth="1"/>
    <col min="14354" max="14595" width="9.140625" style="291"/>
    <col min="14596" max="14596" width="11.7109375" style="291" customWidth="1"/>
    <col min="14597" max="14597" width="18.85546875" style="291" customWidth="1"/>
    <col min="14598" max="14598" width="79.85546875" style="291" customWidth="1"/>
    <col min="14599" max="14599" width="19.140625" style="291" customWidth="1"/>
    <col min="14600" max="14600" width="27.140625" style="291" customWidth="1"/>
    <col min="14601" max="14602" width="23.28515625" style="291" customWidth="1"/>
    <col min="14603" max="14603" width="33" style="291" customWidth="1"/>
    <col min="14604" max="14604" width="49.42578125" style="291" customWidth="1"/>
    <col min="14605" max="14606" width="23.85546875" style="291" customWidth="1"/>
    <col min="14607" max="14607" width="24.5703125" style="291" customWidth="1"/>
    <col min="14608" max="14608" width="22" style="291" customWidth="1"/>
    <col min="14609" max="14609" width="21.7109375" style="291" customWidth="1"/>
    <col min="14610" max="14851" width="9.140625" style="291"/>
    <col min="14852" max="14852" width="11.7109375" style="291" customWidth="1"/>
    <col min="14853" max="14853" width="18.85546875" style="291" customWidth="1"/>
    <col min="14854" max="14854" width="79.85546875" style="291" customWidth="1"/>
    <col min="14855" max="14855" width="19.140625" style="291" customWidth="1"/>
    <col min="14856" max="14856" width="27.140625" style="291" customWidth="1"/>
    <col min="14857" max="14858" width="23.28515625" style="291" customWidth="1"/>
    <col min="14859" max="14859" width="33" style="291" customWidth="1"/>
    <col min="14860" max="14860" width="49.42578125" style="291" customWidth="1"/>
    <col min="14861" max="14862" width="23.85546875" style="291" customWidth="1"/>
    <col min="14863" max="14863" width="24.5703125" style="291" customWidth="1"/>
    <col min="14864" max="14864" width="22" style="291" customWidth="1"/>
    <col min="14865" max="14865" width="21.7109375" style="291" customWidth="1"/>
    <col min="14866" max="15107" width="9.140625" style="291"/>
    <col min="15108" max="15108" width="11.7109375" style="291" customWidth="1"/>
    <col min="15109" max="15109" width="18.85546875" style="291" customWidth="1"/>
    <col min="15110" max="15110" width="79.85546875" style="291" customWidth="1"/>
    <col min="15111" max="15111" width="19.140625" style="291" customWidth="1"/>
    <col min="15112" max="15112" width="27.140625" style="291" customWidth="1"/>
    <col min="15113" max="15114" width="23.28515625" style="291" customWidth="1"/>
    <col min="15115" max="15115" width="33" style="291" customWidth="1"/>
    <col min="15116" max="15116" width="49.42578125" style="291" customWidth="1"/>
    <col min="15117" max="15118" width="23.85546875" style="291" customWidth="1"/>
    <col min="15119" max="15119" width="24.5703125" style="291" customWidth="1"/>
    <col min="15120" max="15120" width="22" style="291" customWidth="1"/>
    <col min="15121" max="15121" width="21.7109375" style="291" customWidth="1"/>
    <col min="15122" max="15363" width="9.140625" style="291"/>
    <col min="15364" max="15364" width="11.7109375" style="291" customWidth="1"/>
    <col min="15365" max="15365" width="18.85546875" style="291" customWidth="1"/>
    <col min="15366" max="15366" width="79.85546875" style="291" customWidth="1"/>
    <col min="15367" max="15367" width="19.140625" style="291" customWidth="1"/>
    <col min="15368" max="15368" width="27.140625" style="291" customWidth="1"/>
    <col min="15369" max="15370" width="23.28515625" style="291" customWidth="1"/>
    <col min="15371" max="15371" width="33" style="291" customWidth="1"/>
    <col min="15372" max="15372" width="49.42578125" style="291" customWidth="1"/>
    <col min="15373" max="15374" width="23.85546875" style="291" customWidth="1"/>
    <col min="15375" max="15375" width="24.5703125" style="291" customWidth="1"/>
    <col min="15376" max="15376" width="22" style="291" customWidth="1"/>
    <col min="15377" max="15377" width="21.7109375" style="291" customWidth="1"/>
    <col min="15378" max="15619" width="9.140625" style="291"/>
    <col min="15620" max="15620" width="11.7109375" style="291" customWidth="1"/>
    <col min="15621" max="15621" width="18.85546875" style="291" customWidth="1"/>
    <col min="15622" max="15622" width="79.85546875" style="291" customWidth="1"/>
    <col min="15623" max="15623" width="19.140625" style="291" customWidth="1"/>
    <col min="15624" max="15624" width="27.140625" style="291" customWidth="1"/>
    <col min="15625" max="15626" width="23.28515625" style="291" customWidth="1"/>
    <col min="15627" max="15627" width="33" style="291" customWidth="1"/>
    <col min="15628" max="15628" width="49.42578125" style="291" customWidth="1"/>
    <col min="15629" max="15630" width="23.85546875" style="291" customWidth="1"/>
    <col min="15631" max="15631" width="24.5703125" style="291" customWidth="1"/>
    <col min="15632" max="15632" width="22" style="291" customWidth="1"/>
    <col min="15633" max="15633" width="21.7109375" style="291" customWidth="1"/>
    <col min="15634" max="15875" width="9.140625" style="291"/>
    <col min="15876" max="15876" width="11.7109375" style="291" customWidth="1"/>
    <col min="15877" max="15877" width="18.85546875" style="291" customWidth="1"/>
    <col min="15878" max="15878" width="79.85546875" style="291" customWidth="1"/>
    <col min="15879" max="15879" width="19.140625" style="291" customWidth="1"/>
    <col min="15880" max="15880" width="27.140625" style="291" customWidth="1"/>
    <col min="15881" max="15882" width="23.28515625" style="291" customWidth="1"/>
    <col min="15883" max="15883" width="33" style="291" customWidth="1"/>
    <col min="15884" max="15884" width="49.42578125" style="291" customWidth="1"/>
    <col min="15885" max="15886" width="23.85546875" style="291" customWidth="1"/>
    <col min="15887" max="15887" width="24.5703125" style="291" customWidth="1"/>
    <col min="15888" max="15888" width="22" style="291" customWidth="1"/>
    <col min="15889" max="15889" width="21.7109375" style="291" customWidth="1"/>
    <col min="15890" max="16131" width="9.140625" style="291"/>
    <col min="16132" max="16132" width="11.7109375" style="291" customWidth="1"/>
    <col min="16133" max="16133" width="18.85546875" style="291" customWidth="1"/>
    <col min="16134" max="16134" width="79.85546875" style="291" customWidth="1"/>
    <col min="16135" max="16135" width="19.140625" style="291" customWidth="1"/>
    <col min="16136" max="16136" width="27.140625" style="291" customWidth="1"/>
    <col min="16137" max="16138" width="23.28515625" style="291" customWidth="1"/>
    <col min="16139" max="16139" width="33" style="291" customWidth="1"/>
    <col min="16140" max="16140" width="49.42578125" style="291" customWidth="1"/>
    <col min="16141" max="16142" width="23.85546875" style="291" customWidth="1"/>
    <col min="16143" max="16143" width="24.5703125" style="291" customWidth="1"/>
    <col min="16144" max="16144" width="22" style="291" customWidth="1"/>
    <col min="16145" max="16145" width="21.7109375" style="291" customWidth="1"/>
    <col min="16146" max="16384" width="9.140625" style="291"/>
  </cols>
  <sheetData>
    <row r="1" spans="2:18" ht="54" customHeight="1" x14ac:dyDescent="0.25">
      <c r="B1" s="359"/>
      <c r="C1" s="478" t="s">
        <v>230</v>
      </c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359"/>
    </row>
    <row r="2" spans="2:18" x14ac:dyDescent="0.25">
      <c r="B2" s="359"/>
      <c r="C2" s="359"/>
      <c r="D2" s="359"/>
      <c r="E2" s="359"/>
      <c r="F2" s="359"/>
      <c r="G2" s="359"/>
      <c r="H2" s="360"/>
      <c r="I2" s="360"/>
      <c r="J2" s="360"/>
      <c r="K2" s="359"/>
      <c r="L2" s="359"/>
      <c r="M2" s="361"/>
      <c r="N2" s="359"/>
      <c r="O2" s="361"/>
      <c r="P2" s="359"/>
      <c r="Q2" s="361"/>
      <c r="R2" s="359"/>
    </row>
    <row r="3" spans="2:18" s="294" customFormat="1" ht="35.25" customHeight="1" thickBot="1" x14ac:dyDescent="0.3">
      <c r="B3" s="466" t="s">
        <v>235</v>
      </c>
      <c r="C3" s="466"/>
      <c r="D3" s="362" t="str">
        <f>'DÖNEM RAPORU'!H4</f>
        <v>YATIRIM İZLEME VE KOORDİNASYON BAŞKANLIĞI</v>
      </c>
      <c r="E3" s="363"/>
      <c r="F3" s="364"/>
      <c r="G3" s="364"/>
      <c r="H3" s="365"/>
      <c r="I3" s="365"/>
      <c r="J3" s="365"/>
      <c r="K3" s="366"/>
      <c r="L3" s="366"/>
      <c r="M3" s="367"/>
      <c r="N3" s="366"/>
      <c r="O3" s="367"/>
      <c r="P3" s="366"/>
      <c r="Q3" s="368"/>
      <c r="R3" s="369" t="s">
        <v>234</v>
      </c>
    </row>
    <row r="4" spans="2:18" ht="42" customHeight="1" thickTop="1" x14ac:dyDescent="0.25">
      <c r="B4" s="462" t="s">
        <v>0</v>
      </c>
      <c r="C4" s="467" t="s">
        <v>227</v>
      </c>
      <c r="D4" s="487" t="s">
        <v>226</v>
      </c>
      <c r="E4" s="489" t="s">
        <v>2</v>
      </c>
      <c r="F4" s="491" t="s">
        <v>12</v>
      </c>
      <c r="G4" s="483" t="s">
        <v>1</v>
      </c>
      <c r="H4" s="479" t="s">
        <v>231</v>
      </c>
      <c r="I4" s="485" t="s">
        <v>5</v>
      </c>
      <c r="J4" s="481" t="s">
        <v>225</v>
      </c>
      <c r="K4" s="467" t="s">
        <v>7</v>
      </c>
      <c r="L4" s="469" t="s">
        <v>224</v>
      </c>
      <c r="M4" s="493" t="s">
        <v>14</v>
      </c>
      <c r="N4" s="471" t="s">
        <v>223</v>
      </c>
      <c r="O4" s="473" t="s">
        <v>229</v>
      </c>
      <c r="P4" s="475" t="s">
        <v>222</v>
      </c>
      <c r="Q4" s="476"/>
      <c r="R4" s="477"/>
    </row>
    <row r="5" spans="2:18" ht="54" customHeight="1" thickBot="1" x14ac:dyDescent="0.3">
      <c r="B5" s="463"/>
      <c r="C5" s="468"/>
      <c r="D5" s="488"/>
      <c r="E5" s="490"/>
      <c r="F5" s="492"/>
      <c r="G5" s="484"/>
      <c r="H5" s="480"/>
      <c r="I5" s="486"/>
      <c r="J5" s="482"/>
      <c r="K5" s="468"/>
      <c r="L5" s="470"/>
      <c r="M5" s="494"/>
      <c r="N5" s="472"/>
      <c r="O5" s="474"/>
      <c r="P5" s="370">
        <v>2020</v>
      </c>
      <c r="Q5" s="371">
        <v>2021</v>
      </c>
      <c r="R5" s="372">
        <v>2022</v>
      </c>
    </row>
    <row r="6" spans="2:18" ht="30" customHeight="1" thickTop="1" x14ac:dyDescent="0.25">
      <c r="B6" s="304">
        <v>1</v>
      </c>
      <c r="C6" s="305"/>
      <c r="D6" s="306"/>
      <c r="E6" s="307" t="s">
        <v>114</v>
      </c>
      <c r="F6" s="308" t="s">
        <v>114</v>
      </c>
      <c r="G6" s="309" t="s">
        <v>114</v>
      </c>
      <c r="H6" s="310" t="s">
        <v>114</v>
      </c>
      <c r="I6" s="311" t="s">
        <v>114</v>
      </c>
      <c r="J6" s="312" t="s">
        <v>114</v>
      </c>
      <c r="K6" s="313" t="s">
        <v>114</v>
      </c>
      <c r="L6" s="314"/>
      <c r="M6" s="315"/>
      <c r="N6" s="316"/>
      <c r="O6" s="317"/>
      <c r="P6" s="318"/>
      <c r="Q6" s="319"/>
      <c r="R6" s="320"/>
    </row>
    <row r="7" spans="2:18" ht="30" customHeight="1" x14ac:dyDescent="0.25">
      <c r="B7" s="321">
        <v>2</v>
      </c>
      <c r="C7" s="322"/>
      <c r="D7" s="323"/>
      <c r="E7" s="324"/>
      <c r="F7" s="325"/>
      <c r="G7" s="326"/>
      <c r="H7" s="327"/>
      <c r="I7" s="328"/>
      <c r="J7" s="329"/>
      <c r="K7" s="330"/>
      <c r="L7" s="331"/>
      <c r="M7" s="332"/>
      <c r="N7" s="333"/>
      <c r="O7" s="334"/>
      <c r="P7" s="335"/>
      <c r="Q7" s="336"/>
      <c r="R7" s="337"/>
    </row>
    <row r="8" spans="2:18" ht="30" customHeight="1" x14ac:dyDescent="0.25">
      <c r="B8" s="321">
        <v>3</v>
      </c>
      <c r="C8" s="322"/>
      <c r="D8" s="323"/>
      <c r="E8" s="324"/>
      <c r="F8" s="325"/>
      <c r="G8" s="326"/>
      <c r="H8" s="327"/>
      <c r="I8" s="328"/>
      <c r="J8" s="329"/>
      <c r="K8" s="330"/>
      <c r="L8" s="331"/>
      <c r="M8" s="332"/>
      <c r="N8" s="333"/>
      <c r="O8" s="334"/>
      <c r="P8" s="335"/>
      <c r="Q8" s="338"/>
      <c r="R8" s="337"/>
    </row>
    <row r="9" spans="2:18" ht="30" customHeight="1" x14ac:dyDescent="0.25">
      <c r="B9" s="321"/>
      <c r="C9" s="322"/>
      <c r="D9" s="323"/>
      <c r="E9" s="324"/>
      <c r="F9" s="325"/>
      <c r="G9" s="326"/>
      <c r="H9" s="327"/>
      <c r="I9" s="328"/>
      <c r="J9" s="329"/>
      <c r="K9" s="330"/>
      <c r="L9" s="331"/>
      <c r="M9" s="332"/>
      <c r="N9" s="333"/>
      <c r="O9" s="334"/>
      <c r="P9" s="335"/>
      <c r="Q9" s="338"/>
      <c r="R9" s="337"/>
    </row>
    <row r="10" spans="2:18" ht="30" customHeight="1" x14ac:dyDescent="0.25">
      <c r="B10" s="321"/>
      <c r="C10" s="322"/>
      <c r="D10" s="323"/>
      <c r="E10" s="324"/>
      <c r="F10" s="325"/>
      <c r="G10" s="326"/>
      <c r="H10" s="327"/>
      <c r="I10" s="328"/>
      <c r="J10" s="329"/>
      <c r="K10" s="330"/>
      <c r="L10" s="331"/>
      <c r="M10" s="332"/>
      <c r="N10" s="333"/>
      <c r="O10" s="334"/>
      <c r="P10" s="335"/>
      <c r="Q10" s="338"/>
      <c r="R10" s="337"/>
    </row>
    <row r="11" spans="2:18" ht="30" customHeight="1" x14ac:dyDescent="0.25">
      <c r="B11" s="321"/>
      <c r="C11" s="322"/>
      <c r="D11" s="323"/>
      <c r="E11" s="324"/>
      <c r="F11" s="325"/>
      <c r="G11" s="326"/>
      <c r="H11" s="327"/>
      <c r="I11" s="328"/>
      <c r="J11" s="329"/>
      <c r="K11" s="330"/>
      <c r="L11" s="331"/>
      <c r="M11" s="332"/>
      <c r="N11" s="333"/>
      <c r="O11" s="334"/>
      <c r="P11" s="335"/>
      <c r="Q11" s="338"/>
      <c r="R11" s="337"/>
    </row>
    <row r="12" spans="2:18" ht="30" customHeight="1" x14ac:dyDescent="0.25">
      <c r="B12" s="321"/>
      <c r="C12" s="322"/>
      <c r="D12" s="323"/>
      <c r="E12" s="324"/>
      <c r="F12" s="325"/>
      <c r="G12" s="326"/>
      <c r="H12" s="327"/>
      <c r="I12" s="328"/>
      <c r="J12" s="329"/>
      <c r="K12" s="330"/>
      <c r="L12" s="331"/>
      <c r="M12" s="332"/>
      <c r="N12" s="333"/>
      <c r="O12" s="334"/>
      <c r="P12" s="335"/>
      <c r="Q12" s="338"/>
      <c r="R12" s="337"/>
    </row>
    <row r="13" spans="2:18" ht="30" customHeight="1" x14ac:dyDescent="0.25">
      <c r="B13" s="321"/>
      <c r="C13" s="322"/>
      <c r="D13" s="323"/>
      <c r="E13" s="324"/>
      <c r="F13" s="325"/>
      <c r="G13" s="326"/>
      <c r="H13" s="327"/>
      <c r="I13" s="328"/>
      <c r="J13" s="329"/>
      <c r="K13" s="330"/>
      <c r="L13" s="331"/>
      <c r="M13" s="332"/>
      <c r="N13" s="333"/>
      <c r="O13" s="334"/>
      <c r="P13" s="335"/>
      <c r="Q13" s="338"/>
      <c r="R13" s="337"/>
    </row>
    <row r="14" spans="2:18" ht="30" customHeight="1" x14ac:dyDescent="0.25">
      <c r="B14" s="321"/>
      <c r="C14" s="322"/>
      <c r="D14" s="323"/>
      <c r="E14" s="324"/>
      <c r="F14" s="325"/>
      <c r="G14" s="326"/>
      <c r="H14" s="327"/>
      <c r="I14" s="328"/>
      <c r="J14" s="329"/>
      <c r="K14" s="330"/>
      <c r="L14" s="331"/>
      <c r="M14" s="332"/>
      <c r="N14" s="333"/>
      <c r="O14" s="334"/>
      <c r="P14" s="335"/>
      <c r="Q14" s="338"/>
      <c r="R14" s="337"/>
    </row>
    <row r="15" spans="2:18" ht="30" customHeight="1" x14ac:dyDescent="0.25">
      <c r="B15" s="321"/>
      <c r="C15" s="322"/>
      <c r="D15" s="323"/>
      <c r="E15" s="324"/>
      <c r="F15" s="325"/>
      <c r="G15" s="326"/>
      <c r="H15" s="327"/>
      <c r="I15" s="328"/>
      <c r="J15" s="329"/>
      <c r="K15" s="330"/>
      <c r="L15" s="331"/>
      <c r="M15" s="332"/>
      <c r="N15" s="333"/>
      <c r="O15" s="334"/>
      <c r="P15" s="335"/>
      <c r="Q15" s="338"/>
      <c r="R15" s="337"/>
    </row>
    <row r="16" spans="2:18" ht="30" customHeight="1" x14ac:dyDescent="0.25">
      <c r="B16" s="321"/>
      <c r="C16" s="322"/>
      <c r="D16" s="323"/>
      <c r="E16" s="324"/>
      <c r="F16" s="325"/>
      <c r="G16" s="326"/>
      <c r="H16" s="327"/>
      <c r="I16" s="328"/>
      <c r="J16" s="329"/>
      <c r="K16" s="330"/>
      <c r="L16" s="331"/>
      <c r="M16" s="332"/>
      <c r="N16" s="333"/>
      <c r="O16" s="334"/>
      <c r="P16" s="335"/>
      <c r="Q16" s="338"/>
      <c r="R16" s="337"/>
    </row>
    <row r="17" spans="2:18" ht="30" customHeight="1" x14ac:dyDescent="0.25">
      <c r="B17" s="321"/>
      <c r="C17" s="322"/>
      <c r="D17" s="323"/>
      <c r="E17" s="324"/>
      <c r="F17" s="325"/>
      <c r="G17" s="326"/>
      <c r="H17" s="327"/>
      <c r="I17" s="328"/>
      <c r="J17" s="329"/>
      <c r="K17" s="330"/>
      <c r="L17" s="331"/>
      <c r="M17" s="332"/>
      <c r="N17" s="333"/>
      <c r="O17" s="334"/>
      <c r="P17" s="335"/>
      <c r="Q17" s="338"/>
      <c r="R17" s="337"/>
    </row>
    <row r="18" spans="2:18" ht="30" customHeight="1" x14ac:dyDescent="0.25">
      <c r="B18" s="321"/>
      <c r="C18" s="322"/>
      <c r="D18" s="323"/>
      <c r="E18" s="324"/>
      <c r="F18" s="325"/>
      <c r="G18" s="326"/>
      <c r="H18" s="327"/>
      <c r="I18" s="328"/>
      <c r="J18" s="329"/>
      <c r="K18" s="330"/>
      <c r="L18" s="331"/>
      <c r="M18" s="332"/>
      <c r="N18" s="333"/>
      <c r="O18" s="334"/>
      <c r="P18" s="335"/>
      <c r="Q18" s="338"/>
      <c r="R18" s="337"/>
    </row>
    <row r="19" spans="2:18" ht="30" customHeight="1" x14ac:dyDescent="0.25">
      <c r="B19" s="321"/>
      <c r="C19" s="322"/>
      <c r="D19" s="323"/>
      <c r="E19" s="324"/>
      <c r="F19" s="325"/>
      <c r="G19" s="326"/>
      <c r="H19" s="327"/>
      <c r="I19" s="328"/>
      <c r="J19" s="329"/>
      <c r="K19" s="330"/>
      <c r="L19" s="331"/>
      <c r="M19" s="332"/>
      <c r="N19" s="333"/>
      <c r="O19" s="334"/>
      <c r="P19" s="335"/>
      <c r="Q19" s="338"/>
      <c r="R19" s="337"/>
    </row>
    <row r="20" spans="2:18" ht="30" customHeight="1" x14ac:dyDescent="0.25">
      <c r="B20" s="321"/>
      <c r="C20" s="322"/>
      <c r="D20" s="323"/>
      <c r="E20" s="324"/>
      <c r="F20" s="325"/>
      <c r="G20" s="326"/>
      <c r="H20" s="327"/>
      <c r="I20" s="328"/>
      <c r="J20" s="329"/>
      <c r="K20" s="330"/>
      <c r="L20" s="331"/>
      <c r="M20" s="332"/>
      <c r="N20" s="333"/>
      <c r="O20" s="334"/>
      <c r="P20" s="335"/>
      <c r="Q20" s="338"/>
      <c r="R20" s="337"/>
    </row>
    <row r="21" spans="2:18" ht="30" customHeight="1" x14ac:dyDescent="0.25">
      <c r="B21" s="321"/>
      <c r="C21" s="322"/>
      <c r="D21" s="323"/>
      <c r="E21" s="324"/>
      <c r="F21" s="325"/>
      <c r="G21" s="326"/>
      <c r="H21" s="327"/>
      <c r="I21" s="328"/>
      <c r="J21" s="329"/>
      <c r="K21" s="330"/>
      <c r="L21" s="331"/>
      <c r="M21" s="332"/>
      <c r="N21" s="333"/>
      <c r="O21" s="334"/>
      <c r="P21" s="335"/>
      <c r="Q21" s="338"/>
      <c r="R21" s="337"/>
    </row>
    <row r="22" spans="2:18" ht="30" customHeight="1" x14ac:dyDescent="0.25">
      <c r="B22" s="321"/>
      <c r="C22" s="322"/>
      <c r="D22" s="323"/>
      <c r="E22" s="324"/>
      <c r="F22" s="325"/>
      <c r="G22" s="326"/>
      <c r="H22" s="327"/>
      <c r="I22" s="328"/>
      <c r="J22" s="329"/>
      <c r="K22" s="330"/>
      <c r="L22" s="331"/>
      <c r="M22" s="332"/>
      <c r="N22" s="333"/>
      <c r="O22" s="334"/>
      <c r="P22" s="335"/>
      <c r="Q22" s="338"/>
      <c r="R22" s="337"/>
    </row>
    <row r="23" spans="2:18" ht="30" customHeight="1" x14ac:dyDescent="0.25">
      <c r="B23" s="321"/>
      <c r="C23" s="322"/>
      <c r="D23" s="323"/>
      <c r="E23" s="324"/>
      <c r="F23" s="325"/>
      <c r="G23" s="326"/>
      <c r="H23" s="327"/>
      <c r="I23" s="328"/>
      <c r="J23" s="329"/>
      <c r="K23" s="330"/>
      <c r="L23" s="331"/>
      <c r="M23" s="332"/>
      <c r="N23" s="333"/>
      <c r="O23" s="334"/>
      <c r="P23" s="335"/>
      <c r="Q23" s="338"/>
      <c r="R23" s="337"/>
    </row>
    <row r="24" spans="2:18" ht="30" customHeight="1" x14ac:dyDescent="0.25">
      <c r="B24" s="321"/>
      <c r="C24" s="322"/>
      <c r="D24" s="323"/>
      <c r="E24" s="324"/>
      <c r="F24" s="325"/>
      <c r="G24" s="326"/>
      <c r="H24" s="327"/>
      <c r="I24" s="328"/>
      <c r="J24" s="329"/>
      <c r="K24" s="330"/>
      <c r="L24" s="331"/>
      <c r="M24" s="332"/>
      <c r="N24" s="333"/>
      <c r="O24" s="334"/>
      <c r="P24" s="335"/>
      <c r="Q24" s="338"/>
      <c r="R24" s="337"/>
    </row>
    <row r="25" spans="2:18" ht="30" customHeight="1" x14ac:dyDescent="0.25">
      <c r="B25" s="321"/>
      <c r="C25" s="322"/>
      <c r="D25" s="323"/>
      <c r="E25" s="324"/>
      <c r="F25" s="325"/>
      <c r="G25" s="326"/>
      <c r="H25" s="327"/>
      <c r="I25" s="328"/>
      <c r="J25" s="329"/>
      <c r="K25" s="330"/>
      <c r="L25" s="331"/>
      <c r="M25" s="332"/>
      <c r="N25" s="333"/>
      <c r="O25" s="334"/>
      <c r="P25" s="335"/>
      <c r="Q25" s="338"/>
      <c r="R25" s="337"/>
    </row>
    <row r="26" spans="2:18" ht="30" customHeight="1" x14ac:dyDescent="0.25">
      <c r="B26" s="321"/>
      <c r="C26" s="322"/>
      <c r="D26" s="323"/>
      <c r="E26" s="324"/>
      <c r="F26" s="325"/>
      <c r="G26" s="326"/>
      <c r="H26" s="327"/>
      <c r="I26" s="328"/>
      <c r="J26" s="329"/>
      <c r="K26" s="330"/>
      <c r="L26" s="331"/>
      <c r="M26" s="332"/>
      <c r="N26" s="333"/>
      <c r="O26" s="334"/>
      <c r="P26" s="335"/>
      <c r="Q26" s="338"/>
      <c r="R26" s="337"/>
    </row>
    <row r="27" spans="2:18" ht="30" customHeight="1" x14ac:dyDescent="0.25">
      <c r="B27" s="321"/>
      <c r="C27" s="322"/>
      <c r="D27" s="323"/>
      <c r="E27" s="324"/>
      <c r="F27" s="325"/>
      <c r="G27" s="326"/>
      <c r="H27" s="327"/>
      <c r="I27" s="328"/>
      <c r="J27" s="329"/>
      <c r="K27" s="330"/>
      <c r="L27" s="331"/>
      <c r="M27" s="332"/>
      <c r="N27" s="333"/>
      <c r="O27" s="334"/>
      <c r="P27" s="335"/>
      <c r="Q27" s="338"/>
      <c r="R27" s="337"/>
    </row>
    <row r="28" spans="2:18" ht="30" customHeight="1" x14ac:dyDescent="0.25">
      <c r="B28" s="321"/>
      <c r="C28" s="322"/>
      <c r="D28" s="323"/>
      <c r="E28" s="324"/>
      <c r="F28" s="325"/>
      <c r="G28" s="326"/>
      <c r="H28" s="327"/>
      <c r="I28" s="328"/>
      <c r="J28" s="329"/>
      <c r="K28" s="330"/>
      <c r="L28" s="331"/>
      <c r="M28" s="332"/>
      <c r="N28" s="333"/>
      <c r="O28" s="334"/>
      <c r="P28" s="335"/>
      <c r="Q28" s="338"/>
      <c r="R28" s="337"/>
    </row>
    <row r="29" spans="2:18" ht="30" customHeight="1" x14ac:dyDescent="0.25">
      <c r="B29" s="321"/>
      <c r="C29" s="322"/>
      <c r="D29" s="323"/>
      <c r="E29" s="324"/>
      <c r="F29" s="325"/>
      <c r="G29" s="326"/>
      <c r="H29" s="327"/>
      <c r="I29" s="328"/>
      <c r="J29" s="329"/>
      <c r="K29" s="330"/>
      <c r="L29" s="331"/>
      <c r="M29" s="332"/>
      <c r="N29" s="333"/>
      <c r="O29" s="334"/>
      <c r="P29" s="335"/>
      <c r="Q29" s="338"/>
      <c r="R29" s="337"/>
    </row>
    <row r="30" spans="2:18" ht="30" customHeight="1" x14ac:dyDescent="0.25">
      <c r="B30" s="321"/>
      <c r="C30" s="322"/>
      <c r="D30" s="323"/>
      <c r="E30" s="324"/>
      <c r="F30" s="325"/>
      <c r="G30" s="326"/>
      <c r="H30" s="327"/>
      <c r="I30" s="328"/>
      <c r="J30" s="329"/>
      <c r="K30" s="330"/>
      <c r="L30" s="331"/>
      <c r="M30" s="332"/>
      <c r="N30" s="333"/>
      <c r="O30" s="334"/>
      <c r="P30" s="335"/>
      <c r="Q30" s="336"/>
      <c r="R30" s="337"/>
    </row>
    <row r="31" spans="2:18" ht="30" customHeight="1" x14ac:dyDescent="0.25">
      <c r="B31" s="321"/>
      <c r="C31" s="322"/>
      <c r="D31" s="323"/>
      <c r="E31" s="324"/>
      <c r="F31" s="325"/>
      <c r="G31" s="326"/>
      <c r="H31" s="327"/>
      <c r="I31" s="328"/>
      <c r="J31" s="329"/>
      <c r="K31" s="330"/>
      <c r="L31" s="331"/>
      <c r="M31" s="332"/>
      <c r="N31" s="333"/>
      <c r="O31" s="334"/>
      <c r="P31" s="335"/>
      <c r="Q31" s="338"/>
      <c r="R31" s="337"/>
    </row>
    <row r="32" spans="2:18" ht="30" customHeight="1" x14ac:dyDescent="0.25">
      <c r="B32" s="321"/>
      <c r="C32" s="322"/>
      <c r="D32" s="323"/>
      <c r="E32" s="324"/>
      <c r="F32" s="325"/>
      <c r="G32" s="326"/>
      <c r="H32" s="327"/>
      <c r="I32" s="328"/>
      <c r="J32" s="329"/>
      <c r="K32" s="330"/>
      <c r="L32" s="331"/>
      <c r="M32" s="332"/>
      <c r="N32" s="333"/>
      <c r="O32" s="334"/>
      <c r="P32" s="335"/>
      <c r="Q32" s="338"/>
      <c r="R32" s="337"/>
    </row>
    <row r="33" spans="2:18" ht="30" customHeight="1" x14ac:dyDescent="0.25">
      <c r="B33" s="321"/>
      <c r="C33" s="322"/>
      <c r="D33" s="323"/>
      <c r="E33" s="324"/>
      <c r="F33" s="325"/>
      <c r="G33" s="326"/>
      <c r="H33" s="327"/>
      <c r="I33" s="328"/>
      <c r="J33" s="329"/>
      <c r="K33" s="330"/>
      <c r="L33" s="331"/>
      <c r="M33" s="332"/>
      <c r="N33" s="333"/>
      <c r="O33" s="334"/>
      <c r="P33" s="335"/>
      <c r="Q33" s="338"/>
      <c r="R33" s="337"/>
    </row>
    <row r="34" spans="2:18" ht="30" customHeight="1" x14ac:dyDescent="0.25">
      <c r="B34" s="321"/>
      <c r="C34" s="322"/>
      <c r="D34" s="323"/>
      <c r="E34" s="324"/>
      <c r="F34" s="325"/>
      <c r="G34" s="326"/>
      <c r="H34" s="327"/>
      <c r="I34" s="328"/>
      <c r="J34" s="329"/>
      <c r="K34" s="330"/>
      <c r="L34" s="331"/>
      <c r="M34" s="332"/>
      <c r="N34" s="333"/>
      <c r="O34" s="334"/>
      <c r="P34" s="335"/>
      <c r="Q34" s="338"/>
      <c r="R34" s="337"/>
    </row>
    <row r="35" spans="2:18" ht="30" customHeight="1" thickBot="1" x14ac:dyDescent="0.3">
      <c r="B35" s="339"/>
      <c r="C35" s="340"/>
      <c r="D35" s="341"/>
      <c r="E35" s="342"/>
      <c r="F35" s="343"/>
      <c r="G35" s="344"/>
      <c r="H35" s="345"/>
      <c r="I35" s="346"/>
      <c r="J35" s="347"/>
      <c r="K35" s="340"/>
      <c r="L35" s="348"/>
      <c r="M35" s="349"/>
      <c r="N35" s="350"/>
      <c r="O35" s="351"/>
      <c r="P35" s="352"/>
      <c r="Q35" s="353"/>
      <c r="R35" s="354"/>
    </row>
    <row r="36" spans="2:18" ht="53.25" customHeight="1" thickTop="1" thickBot="1" x14ac:dyDescent="0.3">
      <c r="B36" s="464" t="s">
        <v>221</v>
      </c>
      <c r="C36" s="465"/>
      <c r="D36" s="465"/>
      <c r="E36" s="465"/>
      <c r="F36" s="465"/>
      <c r="G36" s="465"/>
      <c r="H36" s="465"/>
      <c r="I36" s="465"/>
      <c r="J36" s="465"/>
      <c r="K36" s="465"/>
      <c r="L36" s="465"/>
      <c r="M36" s="355">
        <f>SUM(M6:M35)</f>
        <v>0</v>
      </c>
      <c r="N36" s="356">
        <f t="shared" ref="N36:O36" si="0">SUM(N6:N35)</f>
        <v>0</v>
      </c>
      <c r="O36" s="357">
        <f t="shared" si="0"/>
        <v>0</v>
      </c>
      <c r="P36" s="355">
        <f>SUM(P6:P35)</f>
        <v>0</v>
      </c>
      <c r="Q36" s="356">
        <f>SUM(Q6:Q34)</f>
        <v>0</v>
      </c>
      <c r="R36" s="358"/>
    </row>
    <row r="37" spans="2:18" ht="19.5" thickTop="1" x14ac:dyDescent="0.25"/>
  </sheetData>
  <sheetProtection selectLockedCells="1" selectUnlockedCells="1"/>
  <mergeCells count="18">
    <mergeCell ref="N4:N5"/>
    <mergeCell ref="O4:O5"/>
    <mergeCell ref="P4:R4"/>
    <mergeCell ref="C1:Q1"/>
    <mergeCell ref="H4:H5"/>
    <mergeCell ref="J4:J5"/>
    <mergeCell ref="G4:G5"/>
    <mergeCell ref="I4:I5"/>
    <mergeCell ref="C4:C5"/>
    <mergeCell ref="D4:D5"/>
    <mergeCell ref="E4:E5"/>
    <mergeCell ref="F4:F5"/>
    <mergeCell ref="M4:M5"/>
    <mergeCell ref="B4:B5"/>
    <mergeCell ref="B36:L36"/>
    <mergeCell ref="B3:C3"/>
    <mergeCell ref="K4:K5"/>
    <mergeCell ref="L4:L5"/>
  </mergeCells>
  <printOptions horizontalCentered="1"/>
  <pageMargins left="0.19685039370078741" right="7.874015748031496E-2" top="0.6" bottom="0.19685039370078741" header="0" footer="0"/>
  <pageSetup paperSize="9" scale="40" fitToHeight="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GnlVeri!$D$2:$D$10</xm:f>
          </x14:formula1>
          <xm:sqref>E6:E35</xm:sqref>
        </x14:dataValidation>
        <x14:dataValidation type="list" allowBlank="1" showInputMessage="1" showErrorMessage="1">
          <x14:formula1>
            <xm:f>GnlVeri!$B$2:$B$4</xm:f>
          </x14:formula1>
          <xm:sqref>F6:F35</xm:sqref>
        </x14:dataValidation>
        <x14:dataValidation type="list" allowBlank="1" showInputMessage="1" showErrorMessage="1">
          <x14:formula1>
            <xm:f>GnlVeri!$C$2:$C$19</xm:f>
          </x14:formula1>
          <xm:sqref>G6:G35</xm:sqref>
        </x14:dataValidation>
        <x14:dataValidation type="list" allowBlank="1" showInputMessage="1" showErrorMessage="1">
          <x14:formula1>
            <xm:f>GnlVeri!$I$2:$I$39</xm:f>
          </x14:formula1>
          <xm:sqref>H6:H35</xm:sqref>
        </x14:dataValidation>
        <x14:dataValidation type="list" allowBlank="1" showInputMessage="1" showErrorMessage="1">
          <x14:formula1>
            <xm:f>GnlVeri!$J$2:$J$39</xm:f>
          </x14:formula1>
          <xm:sqref>I6:I35</xm:sqref>
        </x14:dataValidation>
        <x14:dataValidation type="list" allowBlank="1" showInputMessage="1" showErrorMessage="1">
          <x14:formula1>
            <xm:f>GnlVeri!$H$7:$H$9</xm:f>
          </x14:formula1>
          <xm:sqref>J6:J35</xm:sqref>
        </x14:dataValidation>
        <x14:dataValidation type="list" allowBlank="1" showInputMessage="1" showErrorMessage="1">
          <x14:formula1>
            <xm:f>GnlVeri!$N$2:$N$31</xm:f>
          </x14:formula1>
          <xm:sqref>K6:K35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10</vt:i4>
      </vt:variant>
    </vt:vector>
  </HeadingPairs>
  <TitlesOfParts>
    <vt:vector size="19" baseType="lpstr">
      <vt:lpstr>GnlVeri</vt:lpstr>
      <vt:lpstr>KÜNYE - 1</vt:lpstr>
      <vt:lpstr>KÜNYE - 2</vt:lpstr>
      <vt:lpstr>İHALE</vt:lpstr>
      <vt:lpstr>FİNANS</vt:lpstr>
      <vt:lpstr>DEĞERLENDİRME</vt:lpstr>
      <vt:lpstr>İZLEME RAPORU (Otomatik)</vt:lpstr>
      <vt:lpstr>DÖNEM RAPORU</vt:lpstr>
      <vt:lpstr>YATIRIM TEKLİFLERİ RAPORU</vt:lpstr>
      <vt:lpstr>DEĞERLENDİRME!Yazdırma_Alanı</vt:lpstr>
      <vt:lpstr>'DÖNEM RAPORU'!Yazdırma_Alanı</vt:lpstr>
      <vt:lpstr>FİNANS!Yazdırma_Alanı</vt:lpstr>
      <vt:lpstr>GnlVeri!Yazdırma_Alanı</vt:lpstr>
      <vt:lpstr>İHALE!Yazdırma_Alanı</vt:lpstr>
      <vt:lpstr>'İZLEME RAPORU (Otomatik)'!Yazdırma_Alanı</vt:lpstr>
      <vt:lpstr>'KÜNYE - 1'!Yazdırma_Alanı</vt:lpstr>
      <vt:lpstr>'KÜNYE - 2'!Yazdırma_Alanı</vt:lpstr>
      <vt:lpstr>'YATIRIM TEKLİFLERİ RAPORU'!Yazdırma_Alanı</vt:lpstr>
      <vt:lpstr>'YATIRIM TEKLİFLERİ RAPORU'!Yazdırma_Başlıkları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Fatih TÜRK</dc:creator>
  <cp:lastModifiedBy>Fatih TÜRK</cp:lastModifiedBy>
  <cp:lastPrinted>2019-05-30T05:54:37Z</cp:lastPrinted>
  <dcterms:created xsi:type="dcterms:W3CDTF">2018-09-13T07:53:00Z</dcterms:created>
  <dcterms:modified xsi:type="dcterms:W3CDTF">2019-05-30T06:42:44Z</dcterms:modified>
</cp:coreProperties>
</file>